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21" windowWidth="9375" windowHeight="5070" firstSheet="1" activeTab="1"/>
  </bookViews>
  <sheets>
    <sheet name="Recovered_Sheet1" sheetId="1" state="veryHidden" r:id="rId1"/>
    <sheet name="income statement" sheetId="2" r:id="rId2"/>
    <sheet name="balancesheet" sheetId="3" r:id="rId3"/>
    <sheet name="equity" sheetId="4" r:id="rId4"/>
    <sheet name="cash flow" sheetId="5" r:id="rId5"/>
  </sheets>
  <externalReferences>
    <externalReference r:id="rId8"/>
    <externalReference r:id="rId9"/>
  </externalReferences>
  <definedNames>
    <definedName name="_xlnm.Print_Area" localSheetId="2">'balancesheet'!$A$1:$E$55</definedName>
    <definedName name="_xlnm.Print_Area" localSheetId="4">'cash flow'!$A$1:$D$58</definedName>
    <definedName name="_xlnm.Print_Area" localSheetId="3">'equity'!$A$1:$M$29</definedName>
    <definedName name="_xlnm.Print_Area" localSheetId="1">'income statement'!$A$1:$G$53</definedName>
    <definedName name="_xlnm.Print_Titles" localSheetId="2">'balancesheet'!$1:$6</definedName>
    <definedName name="_xlnm.Print_Titles" localSheetId="4">'cash flow'!$1:$6</definedName>
    <definedName name="_xlnm.Print_Titles" localSheetId="1">'income statement'!$1:$6</definedName>
  </definedNames>
  <calcPr fullCalcOnLoad="1"/>
</workbook>
</file>

<file path=xl/sharedStrings.xml><?xml version="1.0" encoding="utf-8"?>
<sst xmlns="http://schemas.openxmlformats.org/spreadsheetml/2006/main" count="239" uniqueCount="128">
  <si>
    <t>(Incorporated in Malaysia)</t>
  </si>
  <si>
    <t>SHARE CAPITAL</t>
  </si>
  <si>
    <t>-</t>
  </si>
  <si>
    <t>=</t>
  </si>
  <si>
    <t>CURRENT ASSETS</t>
  </si>
  <si>
    <t xml:space="preserve">  Cash and bank balances</t>
  </si>
  <si>
    <t xml:space="preserve">  Less:</t>
  </si>
  <si>
    <t>CURRENT LIABILITIES</t>
  </si>
  <si>
    <t xml:space="preserve">  Bank borrowings</t>
  </si>
  <si>
    <t xml:space="preserve"> </t>
  </si>
  <si>
    <t>Minority interest</t>
  </si>
  <si>
    <t xml:space="preserve">   Represented by:</t>
  </si>
  <si>
    <t xml:space="preserve">   Adjustments for:</t>
  </si>
  <si>
    <t xml:space="preserve">      Depreciation</t>
  </si>
  <si>
    <t xml:space="preserve">      Interest expenses</t>
  </si>
  <si>
    <t xml:space="preserve">   Interest paid</t>
  </si>
  <si>
    <t xml:space="preserve">   Payment of hire purchase instalments</t>
  </si>
  <si>
    <t xml:space="preserve">   Repayment of term loans</t>
  </si>
  <si>
    <t>MINORITY INTEREST</t>
  </si>
  <si>
    <t>Cost of sales</t>
  </si>
  <si>
    <t>CASH FLOWS FROM OPERATING ACTIVITIES</t>
  </si>
  <si>
    <t>CASH FLOWS FROM INVESTING ACTIVITIES</t>
  </si>
  <si>
    <t>CASH FLOWS FROM FINANCING ACTIVITIES</t>
  </si>
  <si>
    <t>CASH AND BANK BALANCES</t>
  </si>
  <si>
    <t>BANK OVERDRAFTS</t>
  </si>
  <si>
    <t xml:space="preserve">  Hire purchase liabilities</t>
  </si>
  <si>
    <t>PROPERTY, PLANT AND EQUIPMENT</t>
  </si>
  <si>
    <t xml:space="preserve">  Tax recoverable</t>
  </si>
  <si>
    <t xml:space="preserve">  Inventories</t>
  </si>
  <si>
    <t xml:space="preserve">   Financed by :</t>
  </si>
  <si>
    <t>Gross profit</t>
  </si>
  <si>
    <t>Other operating income</t>
  </si>
  <si>
    <t>Share</t>
  </si>
  <si>
    <t>capital</t>
  </si>
  <si>
    <t>premium</t>
  </si>
  <si>
    <t>Total</t>
  </si>
  <si>
    <t xml:space="preserve">      Hire purchase term charges</t>
  </si>
  <si>
    <t xml:space="preserve">   Purchase of property, plant and equipment</t>
  </si>
  <si>
    <t xml:space="preserve">   Hire purchase term charges paid</t>
  </si>
  <si>
    <t>Gross revenue</t>
  </si>
  <si>
    <t>Finance costs</t>
  </si>
  <si>
    <t>SHAREHOLDERS' EQUITY</t>
  </si>
  <si>
    <t>Selling and distribution costs</t>
  </si>
  <si>
    <t>Administrative and general expenses</t>
  </si>
  <si>
    <t/>
  </si>
  <si>
    <t xml:space="preserve">   Changes in inventories</t>
  </si>
  <si>
    <t>Tax expense</t>
  </si>
  <si>
    <t>NET CURRENT (LIABILITIES)/ASSETS</t>
  </si>
  <si>
    <t>Undistributed</t>
  </si>
  <si>
    <t>Proposed</t>
  </si>
  <si>
    <t>dividend</t>
  </si>
  <si>
    <t>Sub-total</t>
  </si>
  <si>
    <t>Net dividend per share (sen)</t>
  </si>
  <si>
    <t>SHARE PREMIUM, non-distributable</t>
  </si>
  <si>
    <t xml:space="preserve">  Trade and other receivables</t>
  </si>
  <si>
    <t xml:space="preserve">  Trade and other payables</t>
  </si>
  <si>
    <t>Profit/(Loss) before tax</t>
  </si>
  <si>
    <t>Profit/(Loss) after tax</t>
  </si>
  <si>
    <t>Allowance for doubtful debts</t>
  </si>
  <si>
    <t>Dividend paid</t>
  </si>
  <si>
    <t xml:space="preserve">   Tax paid</t>
  </si>
  <si>
    <t xml:space="preserve">   Changes in receivables</t>
  </si>
  <si>
    <t xml:space="preserve">   Changes in payables</t>
  </si>
  <si>
    <t>Earnings per share (sen)</t>
  </si>
  <si>
    <t xml:space="preserve">  ----------- Unappropriated profit ------------</t>
  </si>
  <si>
    <t xml:space="preserve">  Tax payable</t>
  </si>
  <si>
    <t xml:space="preserve"> - balance brought</t>
  </si>
  <si>
    <t xml:space="preserve">     forward</t>
  </si>
  <si>
    <t>BANK TERM LOANS</t>
  </si>
  <si>
    <t>The figures have not been audited.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</si>
  <si>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</si>
  <si>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</si>
  <si>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</si>
  <si>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</si>
  <si>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</si>
  <si>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</si>
  <si>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</si>
  <si>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</si>
  <si>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</si>
  <si>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</si>
  <si>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AS AT END</t>
  </si>
  <si>
    <t>AS AT PRECEDING</t>
  </si>
  <si>
    <t>OF CURRENT</t>
  </si>
  <si>
    <t>FINANCIAL</t>
  </si>
  <si>
    <t>YEAR END</t>
  </si>
  <si>
    <t>QUARTERLY REPORT</t>
  </si>
  <si>
    <t>RALCO CORPORATION BERHAD (333101-V)</t>
  </si>
  <si>
    <t>CONDENSED CONSOLIDATED INCOME STATEMENTS</t>
  </si>
  <si>
    <t xml:space="preserve">(The Condensed Consolidated Income Statements should be read in conjunction with the Annual Financial Report for the </t>
  </si>
  <si>
    <t>CONDENSED CONSOLIDATED STATEMENT OF CHANGES IN EQUITY</t>
  </si>
  <si>
    <t>(The Condensed Consolidated Statement of Changes in Equity should be read in conjunction with the Annual Financial</t>
  </si>
  <si>
    <t>CURRENT YEAR</t>
  </si>
  <si>
    <t>CASH AND CASH EQUIVALENTS BROUGHT FORWARD</t>
  </si>
  <si>
    <t>CASH AND CASH EQUIVALENTS CARRIED FORWARD</t>
  </si>
  <si>
    <t>NET CHANGES IN CASH AND CASH EQUIVALENTS</t>
  </si>
  <si>
    <t>(The Condensed Consolidated Cash Flow Statements should be read in conjunction with the Annual Financial Report</t>
  </si>
  <si>
    <t>CONDENSED CONSOLIDATED BALANCE SHEETS</t>
  </si>
  <si>
    <t xml:space="preserve">(The Condensed Consolidated Balance Sheets should be read in conjunction with the Annual </t>
  </si>
  <si>
    <t>CONDENSED CONSOLIDATED CASH FLOW STATEMENTS</t>
  </si>
  <si>
    <t>31/12/2002</t>
  </si>
  <si>
    <t>year ended 31 December 2002)</t>
  </si>
  <si>
    <t>Financial Report for the year ended 31 December 2002)</t>
  </si>
  <si>
    <t>Report for the year ended 31 December 2002)</t>
  </si>
  <si>
    <t>for the year ended 31 December 2002)</t>
  </si>
  <si>
    <t>30/06/2003</t>
  </si>
  <si>
    <t>30/6/2002</t>
  </si>
  <si>
    <t>Quarterly report on consolidated results for the 2nd quarter ended 30 June 2003.</t>
  </si>
  <si>
    <t>Allowance for doubtful debts written back</t>
  </si>
  <si>
    <t>At 30 June 2003</t>
  </si>
  <si>
    <t xml:space="preserve">      Unrealised gain on foreign exchange</t>
  </si>
  <si>
    <t xml:space="preserve">      Allowance for doubtful debts</t>
  </si>
  <si>
    <t xml:space="preserve">      Allowance for doubtful debts written back</t>
  </si>
  <si>
    <t xml:space="preserve">   Term loan released</t>
  </si>
  <si>
    <t>(Restated)</t>
  </si>
  <si>
    <t>UNAPPROPRIATED PROFIT (Note 1)</t>
  </si>
  <si>
    <t>DEFERRED TAX LIABILITY (Note 1)</t>
  </si>
  <si>
    <t>At 1 January 2002 (Note 1)</t>
  </si>
  <si>
    <t>Net profit for the year (Note1)</t>
  </si>
  <si>
    <t>At 31 December 2002 (Note 1)</t>
  </si>
  <si>
    <t xml:space="preserve">   Profit before tax</t>
  </si>
  <si>
    <t>Operating profit before working capital changes</t>
  </si>
  <si>
    <t>Cash generated from operations</t>
  </si>
  <si>
    <t>Net cash from operating activities</t>
  </si>
  <si>
    <t>Net cash used in investing activities</t>
  </si>
  <si>
    <t>Net cash from financing activities</t>
  </si>
  <si>
    <t>Profit from operations</t>
  </si>
  <si>
    <t>Net profit for the period</t>
  </si>
  <si>
    <t>Net profit/(loss) for the period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</si>
</sst>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0.0"/>
    <numFmt numFmtId="174" formatCode="_(* #,##0.0_);_(* \(#,##0.0\);_(* &quot;-&quot;??_);_(@_)"/>
    <numFmt numFmtId="175" formatCode="_(* #,##0.0_);_(* \(#,##0.0\);_(* &quot;-&quot;?_);_(@_)"/>
    <numFmt numFmtId="176" formatCode="#,##0.0"/>
    <numFmt numFmtId="177" formatCode="&quot;$&quot;#,##0;\-&quot;$&quot;#,##0"/>
    <numFmt numFmtId="178" formatCode="&quot;$&quot;#,##0;[Red]\-&quot;$&quot;#,##0"/>
    <numFmt numFmtId="179" formatCode="&quot;$&quot;#,##0.00;\-&quot;$&quot;#,##0.00"/>
    <numFmt numFmtId="180" formatCode="&quot;$&quot;#,##0.00;[Red]\-&quot;$&quot;#,##0.0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_-* #,##0.0_-;\-* #,##0.0_-;_-* &quot;-&quot;??_-;_-@_-"/>
    <numFmt numFmtId="184" formatCode="_-* #,##0_-;\-* #,##0_-;_-* &quot;-&quot;??_-;_-@_-"/>
    <numFmt numFmtId="185" formatCode="#,##0.0;[Red]\-#,##0.0"/>
    <numFmt numFmtId="186" formatCode="0.00_);[Red]\(0.00\)"/>
    <numFmt numFmtId="187" formatCode="0.0_);[Red]\(0.0\)"/>
    <numFmt numFmtId="188" formatCode="0_);[Red]\(0\)"/>
    <numFmt numFmtId="189" formatCode="#,##0.0_);[Red]\(#,##0.0\)"/>
    <numFmt numFmtId="190" formatCode="0.0%"/>
    <numFmt numFmtId="191" formatCode="_-* #,##0.000_-;\-* #,##0.000_-;_-* &quot;-&quot;??_-;_-@_-"/>
    <numFmt numFmtId="192" formatCode="_-* #,##0.0000_-;\-* #,##0.0000_-;_-* &quot;-&quot;??_-;_-@_-"/>
    <numFmt numFmtId="193" formatCode="d\-mmm\-yyyy"/>
    <numFmt numFmtId="194" formatCode="_(* #,##0.0_);_(* \(#,##0.0\);_(* &quot;-&quot;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7.5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4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" fontId="0" fillId="0" borderId="0" applyFont="0" applyFill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 horizontal="fill"/>
    </xf>
    <xf numFmtId="0" fontId="4" fillId="0" borderId="0" xfId="0" applyFont="1" applyAlignment="1" quotePrefix="1">
      <alignment horizontal="left"/>
    </xf>
    <xf numFmtId="172" fontId="4" fillId="0" borderId="0" xfId="15" applyNumberFormat="1" applyFont="1" applyBorder="1" applyAlignment="1">
      <alignment/>
    </xf>
    <xf numFmtId="172" fontId="4" fillId="0" borderId="0" xfId="15" applyNumberFormat="1" applyFont="1" applyBorder="1" applyAlignment="1" quotePrefix="1">
      <alignment horizontal="left"/>
    </xf>
    <xf numFmtId="0" fontId="4" fillId="0" borderId="0" xfId="0" applyFont="1" applyBorder="1" applyAlignment="1" quotePrefix="1">
      <alignment horizontal="fill"/>
    </xf>
    <xf numFmtId="0" fontId="4" fillId="0" borderId="0" xfId="0" applyFont="1" applyBorder="1" applyAlignment="1">
      <alignment horizontal="left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72" fontId="4" fillId="0" borderId="0" xfId="15" applyNumberFormat="1" applyFont="1" applyAlignment="1">
      <alignment/>
    </xf>
    <xf numFmtId="172" fontId="4" fillId="0" borderId="0" xfId="15" applyNumberFormat="1" applyFont="1" applyAlignment="1">
      <alignment/>
    </xf>
    <xf numFmtId="172" fontId="4" fillId="0" borderId="1" xfId="15" applyNumberFormat="1" applyFont="1" applyBorder="1" applyAlignment="1">
      <alignment/>
    </xf>
    <xf numFmtId="172" fontId="4" fillId="0" borderId="2" xfId="15" applyNumberFormat="1" applyFont="1" applyBorder="1" applyAlignment="1">
      <alignment/>
    </xf>
    <xf numFmtId="172" fontId="4" fillId="0" borderId="2" xfId="15" applyNumberFormat="1" applyFont="1" applyBorder="1" applyAlignment="1" quotePrefix="1">
      <alignment horizontal="left"/>
    </xf>
    <xf numFmtId="49" fontId="4" fillId="0" borderId="2" xfId="15" applyNumberFormat="1" applyFont="1" applyBorder="1" applyAlignment="1" quotePrefix="1">
      <alignment horizontal="fill"/>
    </xf>
    <xf numFmtId="172" fontId="4" fillId="0" borderId="2" xfId="15" applyNumberFormat="1" applyFont="1" applyBorder="1" applyAlignment="1" quotePrefix="1">
      <alignment horizontal="center"/>
    </xf>
    <xf numFmtId="172" fontId="4" fillId="0" borderId="3" xfId="15" applyNumberFormat="1" applyFont="1" applyBorder="1" applyAlignment="1">
      <alignment/>
    </xf>
    <xf numFmtId="172" fontId="4" fillId="0" borderId="0" xfId="15" applyNumberFormat="1" applyFont="1" applyAlignment="1" quotePrefix="1">
      <alignment horizontal="right"/>
    </xf>
    <xf numFmtId="49" fontId="4" fillId="0" borderId="0" xfId="15" applyNumberFormat="1" applyFont="1" applyAlignment="1" quotePrefix="1">
      <alignment horizontal="fill"/>
    </xf>
    <xf numFmtId="172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72" fontId="4" fillId="0" borderId="0" xfId="15" applyNumberFormat="1" applyFont="1" applyAlignment="1" quotePrefix="1">
      <alignment horizontal="center"/>
    </xf>
    <xf numFmtId="172" fontId="4" fillId="0" borderId="0" xfId="0" applyNumberFormat="1" applyFont="1" applyAlignment="1">
      <alignment horizontal="center"/>
    </xf>
    <xf numFmtId="41" fontId="4" fillId="0" borderId="0" xfId="15" applyNumberFormat="1" applyFont="1" applyAlignment="1">
      <alignment/>
    </xf>
    <xf numFmtId="41" fontId="4" fillId="0" borderId="0" xfId="0" applyNumberFormat="1" applyFont="1" applyBorder="1" applyAlignment="1" quotePrefix="1">
      <alignment horizontal="fill"/>
    </xf>
    <xf numFmtId="41" fontId="4" fillId="0" borderId="0" xfId="15" applyNumberFormat="1" applyFont="1" applyAlignment="1" quotePrefix="1">
      <alignment/>
    </xf>
    <xf numFmtId="41" fontId="4" fillId="0" borderId="0" xfId="15" applyNumberFormat="1" applyFont="1" applyBorder="1" applyAlignment="1">
      <alignment/>
    </xf>
    <xf numFmtId="41" fontId="4" fillId="0" borderId="0" xfId="15" applyNumberFormat="1" applyFont="1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41" fontId="4" fillId="0" borderId="0" xfId="15" applyNumberFormat="1" applyFont="1" applyAlignment="1" quotePrefix="1">
      <alignment horizontal="center"/>
    </xf>
    <xf numFmtId="3" fontId="4" fillId="0" borderId="0" xfId="0" applyNumberFormat="1" applyFont="1" applyAlignment="1">
      <alignment horizontal="center"/>
    </xf>
    <xf numFmtId="2" fontId="4" fillId="0" borderId="0" xfId="15" applyFont="1" applyAlignment="1" quotePrefix="1">
      <alignment horizontal="fill"/>
    </xf>
    <xf numFmtId="3" fontId="4" fillId="0" borderId="0" xfId="0" applyNumberFormat="1" applyFont="1" applyAlignment="1" quotePrefix="1">
      <alignment horizontal="center"/>
    </xf>
    <xf numFmtId="41" fontId="4" fillId="0" borderId="0" xfId="15" applyNumberFormat="1" applyFont="1" applyAlignment="1">
      <alignment horizontal="right"/>
    </xf>
    <xf numFmtId="2" fontId="4" fillId="0" borderId="0" xfId="15" applyFont="1" applyAlignment="1" quotePrefix="1">
      <alignment horizontal="left"/>
    </xf>
    <xf numFmtId="41" fontId="4" fillId="0" borderId="0" xfId="15" applyNumberFormat="1" applyFont="1" applyAlignment="1" quotePrefix="1">
      <alignment horizontal="fill"/>
    </xf>
    <xf numFmtId="41" fontId="4" fillId="0" borderId="0" xfId="15" applyNumberFormat="1" applyFont="1" applyAlignment="1">
      <alignment horizontal="center"/>
    </xf>
    <xf numFmtId="41" fontId="4" fillId="0" borderId="0" xfId="15" applyNumberFormat="1" applyFont="1" applyAlignment="1" quotePrefix="1">
      <alignment horizontal="right"/>
    </xf>
    <xf numFmtId="41" fontId="4" fillId="0" borderId="0" xfId="15" applyNumberFormat="1" applyFont="1" applyBorder="1" applyAlignment="1" quotePrefix="1">
      <alignment horizontal="right"/>
    </xf>
    <xf numFmtId="41" fontId="4" fillId="0" borderId="0" xfId="0" applyNumberFormat="1" applyFont="1" applyBorder="1" applyAlignment="1" quotePrefix="1">
      <alignment horizontal="center"/>
    </xf>
    <xf numFmtId="41" fontId="4" fillId="0" borderId="0" xfId="0" applyNumberFormat="1" applyFont="1" applyBorder="1" applyAlignment="1" quotePrefix="1">
      <alignment/>
    </xf>
    <xf numFmtId="172" fontId="4" fillId="0" borderId="2" xfId="15" applyNumberFormat="1" applyFont="1" applyBorder="1" applyAlignment="1">
      <alignment horizontal="center"/>
    </xf>
    <xf numFmtId="175" fontId="4" fillId="0" borderId="0" xfId="15" applyNumberFormat="1" applyFont="1" applyAlignment="1" quotePrefix="1">
      <alignment horizontal="right"/>
    </xf>
    <xf numFmtId="37" fontId="4" fillId="0" borderId="0" xfId="0" applyNumberFormat="1" applyFont="1" applyAlignment="1" quotePrefix="1">
      <alignment horizontal="right"/>
    </xf>
    <xf numFmtId="37" fontId="4" fillId="0" borderId="0" xfId="15" applyNumberFormat="1" applyFont="1" applyAlignment="1" quotePrefix="1">
      <alignment horizontal="right"/>
    </xf>
    <xf numFmtId="37" fontId="4" fillId="0" borderId="0" xfId="0" applyNumberFormat="1" applyFont="1" applyAlignment="1">
      <alignment horizontal="right"/>
    </xf>
    <xf numFmtId="1" fontId="4" fillId="0" borderId="0" xfId="15" applyNumberFormat="1" applyFont="1" applyAlignment="1">
      <alignment/>
    </xf>
    <xf numFmtId="1" fontId="4" fillId="0" borderId="0" xfId="15" applyNumberFormat="1" applyFont="1" applyAlignment="1" quotePrefix="1">
      <alignment horizontal="center"/>
    </xf>
    <xf numFmtId="1" fontId="4" fillId="0" borderId="0" xfId="15" applyNumberFormat="1" applyFont="1" applyAlignment="1" quotePrefix="1">
      <alignment horizontal="right"/>
    </xf>
    <xf numFmtId="1" fontId="4" fillId="0" borderId="0" xfId="15" applyNumberFormat="1" applyFont="1" applyAlignment="1" quotePrefix="1">
      <alignment horizontal="left"/>
    </xf>
    <xf numFmtId="38" fontId="8" fillId="0" borderId="0" xfId="22" applyNumberFormat="1" applyFont="1" applyBorder="1" applyAlignment="1">
      <alignment horizontal="center"/>
      <protection/>
    </xf>
    <xf numFmtId="0" fontId="9" fillId="0" borderId="0" xfId="22" applyFont="1">
      <alignment/>
      <protection/>
    </xf>
    <xf numFmtId="38" fontId="11" fillId="0" borderId="0" xfId="22" applyNumberFormat="1" applyFont="1" applyBorder="1" applyAlignment="1">
      <alignment horizontal="center"/>
      <protection/>
    </xf>
    <xf numFmtId="38" fontId="9" fillId="0" borderId="0" xfId="22" applyNumberFormat="1" applyFont="1" applyAlignment="1">
      <alignment horizontal="center"/>
      <protection/>
    </xf>
    <xf numFmtId="184" fontId="9" fillId="0" borderId="0" xfId="17" applyNumberFormat="1" applyFont="1" applyAlignment="1">
      <alignment/>
    </xf>
    <xf numFmtId="0" fontId="9" fillId="0" borderId="0" xfId="22" applyFont="1" applyBorder="1" applyAlignment="1">
      <alignment horizontal="center"/>
      <protection/>
    </xf>
    <xf numFmtId="0" fontId="9" fillId="0" borderId="0" xfId="22" applyFont="1" applyBorder="1">
      <alignment/>
      <protection/>
    </xf>
    <xf numFmtId="0" fontId="12" fillId="0" borderId="0" xfId="22" applyFont="1" applyBorder="1">
      <alignment/>
      <protection/>
    </xf>
    <xf numFmtId="0" fontId="12" fillId="0" borderId="0" xfId="22" applyFont="1" applyBorder="1" applyAlignment="1">
      <alignment horizontal="center"/>
      <protection/>
    </xf>
    <xf numFmtId="14" fontId="9" fillId="0" borderId="0" xfId="22" applyNumberFormat="1" applyFont="1" applyBorder="1" applyAlignment="1">
      <alignment horizontal="center"/>
      <protection/>
    </xf>
    <xf numFmtId="184" fontId="13" fillId="0" borderId="0" xfId="17" applyNumberFormat="1" applyFont="1" applyBorder="1" applyAlignment="1">
      <alignment/>
    </xf>
    <xf numFmtId="0" fontId="13" fillId="0" borderId="0" xfId="22" applyFont="1" applyBorder="1">
      <alignment/>
      <protection/>
    </xf>
    <xf numFmtId="0" fontId="13" fillId="0" borderId="0" xfId="22" applyFont="1">
      <alignment/>
      <protection/>
    </xf>
    <xf numFmtId="0" fontId="13" fillId="0" borderId="4" xfId="22" applyFont="1" applyBorder="1">
      <alignment/>
      <protection/>
    </xf>
    <xf numFmtId="0" fontId="13" fillId="0" borderId="0" xfId="22" applyFont="1" applyBorder="1" quotePrefix="1">
      <alignment/>
      <protection/>
    </xf>
    <xf numFmtId="188" fontId="12" fillId="0" borderId="0" xfId="17" applyNumberFormat="1" applyFont="1" applyBorder="1" applyAlignment="1">
      <alignment horizontal="center"/>
    </xf>
    <xf numFmtId="188" fontId="12" fillId="0" borderId="0" xfId="22" applyNumberFormat="1" applyFont="1" applyBorder="1" applyAlignment="1">
      <alignment horizontal="center"/>
      <protection/>
    </xf>
    <xf numFmtId="184" fontId="9" fillId="0" borderId="0" xfId="17" applyNumberFormat="1" applyFont="1" applyBorder="1" applyAlignment="1">
      <alignment/>
    </xf>
    <xf numFmtId="38" fontId="10" fillId="0" borderId="0" xfId="22" applyNumberFormat="1" applyFont="1" applyBorder="1" applyAlignment="1">
      <alignment horizontal="left"/>
      <protection/>
    </xf>
    <xf numFmtId="38" fontId="9" fillId="0" borderId="0" xfId="22" applyNumberFormat="1" applyFont="1" applyAlignment="1">
      <alignment horizontal="left"/>
      <protection/>
    </xf>
    <xf numFmtId="184" fontId="12" fillId="0" borderId="0" xfId="17" applyNumberFormat="1" applyFont="1" applyBorder="1" applyAlignment="1">
      <alignment horizontal="center"/>
    </xf>
    <xf numFmtId="184" fontId="9" fillId="0" borderId="0" xfId="17" applyNumberFormat="1" applyFont="1" applyBorder="1" applyAlignment="1">
      <alignment horizontal="center"/>
    </xf>
    <xf numFmtId="0" fontId="4" fillId="0" borderId="0" xfId="22" applyFont="1" applyBorder="1">
      <alignment/>
      <protection/>
    </xf>
    <xf numFmtId="0" fontId="4" fillId="0" borderId="0" xfId="22" applyFont="1" applyBorder="1" applyAlignment="1">
      <alignment horizontal="center"/>
      <protection/>
    </xf>
    <xf numFmtId="41" fontId="4" fillId="0" borderId="4" xfId="15" applyNumberFormat="1" applyFont="1" applyBorder="1" applyAlignment="1">
      <alignment horizontal="center"/>
    </xf>
    <xf numFmtId="41" fontId="4" fillId="0" borderId="4" xfId="15" applyNumberFormat="1" applyFont="1" applyBorder="1" applyAlignment="1">
      <alignment horizontal="right"/>
    </xf>
    <xf numFmtId="41" fontId="4" fillId="0" borderId="4" xfId="15" applyNumberFormat="1" applyFont="1" applyBorder="1" applyAlignment="1" quotePrefix="1">
      <alignment horizontal="center"/>
    </xf>
    <xf numFmtId="41" fontId="4" fillId="0" borderId="5" xfId="15" applyNumberFormat="1" applyFont="1" applyBorder="1" applyAlignment="1">
      <alignment horizontal="right"/>
    </xf>
    <xf numFmtId="41" fontId="4" fillId="0" borderId="5" xfId="15" applyNumberFormat="1" applyFont="1" applyBorder="1" applyAlignment="1" quotePrefix="1">
      <alignment horizontal="right"/>
    </xf>
    <xf numFmtId="41" fontId="4" fillId="0" borderId="5" xfId="0" applyNumberFormat="1" applyFont="1" applyBorder="1" applyAlignment="1" quotePrefix="1">
      <alignment horizontal="fill"/>
    </xf>
    <xf numFmtId="41" fontId="4" fillId="0" borderId="4" xfId="0" applyNumberFormat="1" applyFont="1" applyBorder="1" applyAlignment="1" quotePrefix="1">
      <alignment horizontal="center"/>
    </xf>
    <xf numFmtId="41" fontId="4" fillId="0" borderId="6" xfId="0" applyNumberFormat="1" applyFont="1" applyBorder="1" applyAlignment="1" quotePrefix="1">
      <alignment/>
    </xf>
    <xf numFmtId="172" fontId="4" fillId="0" borderId="0" xfId="15" applyNumberFormat="1" applyFont="1" applyAlignment="1">
      <alignment horizontal="right"/>
    </xf>
    <xf numFmtId="172" fontId="13" fillId="0" borderId="0" xfId="22" applyNumberFormat="1" applyFont="1" applyBorder="1">
      <alignment/>
      <protection/>
    </xf>
    <xf numFmtId="41" fontId="4" fillId="0" borderId="0" xfId="15" applyNumberFormat="1" applyFont="1" applyBorder="1" applyAlignment="1">
      <alignment horizontal="center"/>
    </xf>
    <xf numFmtId="41" fontId="4" fillId="0" borderId="0" xfId="15" applyNumberFormat="1" applyFont="1" applyBorder="1" applyAlignment="1">
      <alignment horizontal="right"/>
    </xf>
    <xf numFmtId="41" fontId="4" fillId="0" borderId="0" xfId="15" applyNumberFormat="1" applyFont="1" applyBorder="1" applyAlignment="1" quotePrefix="1">
      <alignment horizontal="fill"/>
    </xf>
    <xf numFmtId="41" fontId="4" fillId="0" borderId="0" xfId="15" applyNumberFormat="1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188" fontId="12" fillId="0" borderId="0" xfId="22" applyNumberFormat="1" applyFont="1" applyBorder="1" applyAlignment="1">
      <alignment horizontal="left"/>
      <protection/>
    </xf>
    <xf numFmtId="14" fontId="9" fillId="0" borderId="0" xfId="22" applyNumberFormat="1" applyFont="1" applyBorder="1" applyAlignment="1" quotePrefix="1">
      <alignment horizontal="center"/>
      <protection/>
    </xf>
    <xf numFmtId="0" fontId="4" fillId="0" borderId="0" xfId="0" applyFont="1" applyBorder="1" applyAlignment="1" quotePrefix="1">
      <alignment/>
    </xf>
    <xf numFmtId="38" fontId="15" fillId="0" borderId="0" xfId="22" applyNumberFormat="1" applyFont="1" applyBorder="1" applyAlignment="1">
      <alignment horizontal="left"/>
      <protection/>
    </xf>
    <xf numFmtId="38" fontId="10" fillId="0" borderId="0" xfId="22" applyNumberFormat="1" applyFont="1" applyBorder="1" applyAlignment="1">
      <alignment horizontal="left"/>
      <protection/>
    </xf>
    <xf numFmtId="38" fontId="9" fillId="0" borderId="0" xfId="22" applyNumberFormat="1" applyFont="1" applyAlignment="1">
      <alignment horizontal="left"/>
      <protection/>
    </xf>
    <xf numFmtId="38" fontId="16" fillId="0" borderId="0" xfId="22" applyNumberFormat="1" applyFont="1" applyAlignment="1">
      <alignment horizontal="left"/>
      <protection/>
    </xf>
    <xf numFmtId="38" fontId="9" fillId="0" borderId="0" xfId="22" applyNumberFormat="1" applyFont="1" applyAlignment="1">
      <alignment horizontal="center"/>
      <protection/>
    </xf>
    <xf numFmtId="38" fontId="14" fillId="0" borderId="0" xfId="22" applyNumberFormat="1" applyFont="1" applyAlignment="1">
      <alignment horizontal="left"/>
      <protection/>
    </xf>
    <xf numFmtId="0" fontId="9" fillId="0" borderId="0" xfId="22" applyFont="1" applyAlignment="1">
      <alignment horizontal="center"/>
      <protection/>
    </xf>
    <xf numFmtId="0" fontId="12" fillId="0" borderId="0" xfId="22" applyFont="1" applyBorder="1" applyAlignment="1">
      <alignment horizontal="center"/>
      <protection/>
    </xf>
    <xf numFmtId="0" fontId="4" fillId="0" borderId="0" xfId="0" applyFont="1" applyAlignment="1" quotePrefix="1">
      <alignment horizontal="left"/>
    </xf>
    <xf numFmtId="0" fontId="4" fillId="0" borderId="0" xfId="0" applyFont="1" applyAlignment="1" quotePrefix="1">
      <alignment horizontal="center"/>
    </xf>
  </cellXfs>
  <cellStyles count="10">
    <cellStyle name="Normal" xfId="0"/>
    <cellStyle name="Comma" xfId="15"/>
    <cellStyle name="Comma [0]" xfId="16"/>
    <cellStyle name="Comma_RCORP KLSE BS" xfId="17"/>
    <cellStyle name="Currency" xfId="18"/>
    <cellStyle name="Currency [0]" xfId="19"/>
    <cellStyle name="Followed Hyperlink" xfId="20"/>
    <cellStyle name="Hyperlink" xfId="21"/>
    <cellStyle name="Normal_RCORP KLSE B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heikyee\1Qtr2003%20FS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Qtr2003%20FS-analys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overed_Sheet1"/>
      <sheetName val="income statement"/>
      <sheetName val="balancesheet"/>
      <sheetName val="equity"/>
      <sheetName val="cash flow"/>
    </sheetNames>
    <sheetDataSet>
      <sheetData sheetId="1">
        <row r="15">
          <cell r="E15">
            <v>15608</v>
          </cell>
        </row>
        <row r="17">
          <cell r="E17">
            <v>-13702</v>
          </cell>
        </row>
        <row r="21">
          <cell r="E21">
            <v>39</v>
          </cell>
        </row>
        <row r="23">
          <cell r="E23">
            <v>-791</v>
          </cell>
        </row>
        <row r="25">
          <cell r="C25">
            <v>-980</v>
          </cell>
        </row>
        <row r="27">
          <cell r="E27">
            <v>0</v>
          </cell>
        </row>
        <row r="31">
          <cell r="E31">
            <v>-159</v>
          </cell>
        </row>
        <row r="35">
          <cell r="E35">
            <v>-24</v>
          </cell>
        </row>
        <row r="39">
          <cell r="E39">
            <v>-27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covered_Sheet1"/>
      <sheetName val="income statement"/>
      <sheetName val="balancesheet"/>
      <sheetName val="equity"/>
      <sheetName val="cash flo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6.7109375" style="54" customWidth="1"/>
    <col min="2" max="2" width="36.00390625" style="54" customWidth="1"/>
    <col min="3" max="3" width="14.140625" style="54" customWidth="1"/>
    <col min="4" max="4" width="13.8515625" style="57" customWidth="1"/>
    <col min="5" max="6" width="13.8515625" style="54" customWidth="1"/>
    <col min="7" max="7" width="0.5625" style="54" customWidth="1"/>
    <col min="8" max="16384" width="9.140625" style="54" customWidth="1"/>
  </cols>
  <sheetData>
    <row r="1" spans="1:7" ht="16.5" customHeight="1">
      <c r="A1" s="95" t="s">
        <v>86</v>
      </c>
      <c r="B1" s="95"/>
      <c r="C1" s="95"/>
      <c r="D1" s="95"/>
      <c r="E1" s="95"/>
      <c r="F1" s="95"/>
      <c r="G1" s="53"/>
    </row>
    <row r="2" spans="1:7" ht="10.5" customHeight="1">
      <c r="A2" s="96" t="s">
        <v>0</v>
      </c>
      <c r="B2" s="96"/>
      <c r="C2" s="96"/>
      <c r="D2" s="96"/>
      <c r="E2" s="96"/>
      <c r="F2" s="96"/>
      <c r="G2" s="55"/>
    </row>
    <row r="3" spans="1:7" ht="12.75">
      <c r="A3" s="71"/>
      <c r="B3" s="71"/>
      <c r="C3" s="71"/>
      <c r="D3" s="71"/>
      <c r="E3" s="71"/>
      <c r="F3" s="71"/>
      <c r="G3" s="55"/>
    </row>
    <row r="4" spans="1:7" ht="12.75">
      <c r="A4" s="98" t="s">
        <v>85</v>
      </c>
      <c r="B4" s="98"/>
      <c r="C4" s="98"/>
      <c r="D4" s="98"/>
      <c r="E4" s="98"/>
      <c r="F4" s="98"/>
      <c r="G4" s="55"/>
    </row>
    <row r="5" spans="1:7" ht="12.75">
      <c r="A5" s="97" t="s">
        <v>106</v>
      </c>
      <c r="B5" s="97"/>
      <c r="C5" s="97"/>
      <c r="D5" s="97"/>
      <c r="E5" s="97"/>
      <c r="F5" s="97"/>
      <c r="G5" s="56"/>
    </row>
    <row r="6" spans="1:7" ht="12.75">
      <c r="A6" s="97" t="s">
        <v>69</v>
      </c>
      <c r="B6" s="97"/>
      <c r="C6" s="97"/>
      <c r="D6" s="97"/>
      <c r="E6" s="97"/>
      <c r="F6" s="97"/>
      <c r="G6" s="56"/>
    </row>
    <row r="7" spans="1:7" ht="12.75">
      <c r="A7" s="72"/>
      <c r="B7" s="72"/>
      <c r="C7" s="72"/>
      <c r="D7" s="72"/>
      <c r="E7" s="72"/>
      <c r="F7" s="72"/>
      <c r="G7" s="56"/>
    </row>
    <row r="8" spans="1:7" ht="12.75">
      <c r="A8" s="100" t="s">
        <v>87</v>
      </c>
      <c r="B8" s="100"/>
      <c r="C8" s="100"/>
      <c r="D8" s="100"/>
      <c r="E8" s="100"/>
      <c r="F8" s="100"/>
      <c r="G8" s="56"/>
    </row>
    <row r="9" spans="3:7" s="59" customFormat="1" ht="12.75">
      <c r="C9" s="102" t="s">
        <v>70</v>
      </c>
      <c r="D9" s="102"/>
      <c r="E9" s="102" t="s">
        <v>71</v>
      </c>
      <c r="F9" s="102"/>
      <c r="G9" s="58"/>
    </row>
    <row r="10" spans="3:7" s="60" customFormat="1" ht="11.25">
      <c r="C10" s="61" t="s">
        <v>72</v>
      </c>
      <c r="D10" s="73" t="s">
        <v>73</v>
      </c>
      <c r="E10" s="61" t="s">
        <v>72</v>
      </c>
      <c r="F10" s="61" t="s">
        <v>73</v>
      </c>
      <c r="G10" s="61"/>
    </row>
    <row r="11" spans="3:7" s="60" customFormat="1" ht="11.25">
      <c r="C11" s="61" t="s">
        <v>74</v>
      </c>
      <c r="D11" s="73" t="s">
        <v>75</v>
      </c>
      <c r="E11" s="61" t="s">
        <v>74</v>
      </c>
      <c r="F11" s="61" t="s">
        <v>75</v>
      </c>
      <c r="G11" s="61"/>
    </row>
    <row r="12" spans="3:7" s="60" customFormat="1" ht="11.25">
      <c r="C12" s="61" t="s">
        <v>76</v>
      </c>
      <c r="D12" s="73" t="s">
        <v>76</v>
      </c>
      <c r="E12" s="61" t="s">
        <v>77</v>
      </c>
      <c r="F12" s="61" t="s">
        <v>78</v>
      </c>
      <c r="G12" s="61"/>
    </row>
    <row r="13" spans="3:7" s="59" customFormat="1" ht="12.75">
      <c r="C13" s="93" t="s">
        <v>104</v>
      </c>
      <c r="D13" s="93" t="s">
        <v>105</v>
      </c>
      <c r="E13" s="93" t="str">
        <f>C13</f>
        <v>30/06/2003</v>
      </c>
      <c r="F13" s="93" t="str">
        <f>D13</f>
        <v>30/6/2002</v>
      </c>
      <c r="G13" s="62"/>
    </row>
    <row r="14" spans="3:7" s="59" customFormat="1" ht="12.75">
      <c r="C14" s="58" t="s">
        <v>79</v>
      </c>
      <c r="D14" s="74" t="s">
        <v>79</v>
      </c>
      <c r="E14" s="58" t="s">
        <v>79</v>
      </c>
      <c r="F14" s="58" t="s">
        <v>79</v>
      </c>
      <c r="G14" s="58"/>
    </row>
    <row r="15" spans="1:7" s="64" customFormat="1" ht="15">
      <c r="A15" s="67"/>
      <c r="B15" s="23" t="s">
        <v>39</v>
      </c>
      <c r="C15" s="29">
        <f>E15-'[1]income statement'!$E$15</f>
        <v>18249</v>
      </c>
      <c r="D15" s="29">
        <v>13104</v>
      </c>
      <c r="E15" s="29">
        <v>33857</v>
      </c>
      <c r="F15" s="29">
        <v>25198</v>
      </c>
      <c r="G15" s="63"/>
    </row>
    <row r="16" spans="2:7" s="64" customFormat="1" ht="15">
      <c r="B16" s="23"/>
      <c r="C16" s="7"/>
      <c r="D16" s="7"/>
      <c r="E16" s="7"/>
      <c r="F16" s="7"/>
      <c r="G16" s="63"/>
    </row>
    <row r="17" spans="1:8" s="65" customFormat="1" ht="15">
      <c r="A17" s="64"/>
      <c r="B17" s="1" t="s">
        <v>19</v>
      </c>
      <c r="C17" s="26">
        <f>E17-'[1]income statement'!$E$17</f>
        <v>-14961</v>
      </c>
      <c r="D17" s="26">
        <v>-11244</v>
      </c>
      <c r="E17" s="26">
        <v>-28663</v>
      </c>
      <c r="F17" s="26">
        <v>-21036</v>
      </c>
      <c r="G17" s="63"/>
      <c r="H17" s="64"/>
    </row>
    <row r="18" spans="1:8" s="65" customFormat="1" ht="15">
      <c r="A18" s="67"/>
      <c r="B18" s="2"/>
      <c r="C18" s="7" t="s">
        <v>2</v>
      </c>
      <c r="D18" s="7" t="s">
        <v>2</v>
      </c>
      <c r="E18" s="7" t="s">
        <v>2</v>
      </c>
      <c r="F18" s="7" t="s">
        <v>2</v>
      </c>
      <c r="G18" s="63"/>
      <c r="H18" s="64"/>
    </row>
    <row r="19" spans="1:8" s="65" customFormat="1" ht="15">
      <c r="A19" s="64"/>
      <c r="B19" s="1" t="s">
        <v>30</v>
      </c>
      <c r="C19" s="27">
        <f>SUM(C15:C18)</f>
        <v>3288</v>
      </c>
      <c r="D19" s="27">
        <f>SUM(D15:D18)</f>
        <v>1860</v>
      </c>
      <c r="E19" s="27">
        <f>SUM(E15:E18)</f>
        <v>5194</v>
      </c>
      <c r="F19" s="27">
        <f>SUM(F15:F18)</f>
        <v>4162</v>
      </c>
      <c r="G19" s="63"/>
      <c r="H19" s="64"/>
    </row>
    <row r="20" spans="1:8" s="65" customFormat="1" ht="15">
      <c r="A20" s="64"/>
      <c r="B20" s="1"/>
      <c r="C20" s="27"/>
      <c r="D20" s="27"/>
      <c r="E20" s="27"/>
      <c r="F20" s="27"/>
      <c r="G20" s="63"/>
      <c r="H20" s="64"/>
    </row>
    <row r="21" spans="1:8" s="65" customFormat="1" ht="15">
      <c r="A21" s="64"/>
      <c r="B21" s="1" t="s">
        <v>107</v>
      </c>
      <c r="C21" s="27">
        <f>E21-'[1]income statement'!$E$20</f>
        <v>20</v>
      </c>
      <c r="D21" s="27">
        <v>95</v>
      </c>
      <c r="E21" s="27">
        <v>20</v>
      </c>
      <c r="F21" s="27">
        <v>0</v>
      </c>
      <c r="G21" s="63"/>
      <c r="H21" s="64"/>
    </row>
    <row r="22" spans="1:8" s="65" customFormat="1" ht="15">
      <c r="A22" s="64"/>
      <c r="B22" s="1"/>
      <c r="C22" s="27"/>
      <c r="D22" s="27"/>
      <c r="E22" s="27"/>
      <c r="F22" s="27"/>
      <c r="G22" s="63"/>
      <c r="H22" s="64"/>
    </row>
    <row r="23" spans="1:8" s="65" customFormat="1" ht="15">
      <c r="A23" s="64"/>
      <c r="B23" s="1" t="s">
        <v>31</v>
      </c>
      <c r="C23" s="26">
        <f>E23-'[1]income statement'!$E$21</f>
        <v>-4</v>
      </c>
      <c r="D23" s="26">
        <v>0</v>
      </c>
      <c r="E23" s="26">
        <v>35</v>
      </c>
      <c r="F23" s="26">
        <f>D23</f>
        <v>0</v>
      </c>
      <c r="G23" s="63"/>
      <c r="H23" s="64"/>
    </row>
    <row r="24" spans="1:8" s="65" customFormat="1" ht="15">
      <c r="A24" s="64"/>
      <c r="B24" s="1"/>
      <c r="C24" s="26"/>
      <c r="D24" s="26"/>
      <c r="E24" s="26"/>
      <c r="F24" s="26"/>
      <c r="G24" s="63"/>
      <c r="H24" s="64"/>
    </row>
    <row r="25" spans="1:8" s="65" customFormat="1" ht="15">
      <c r="A25" s="64"/>
      <c r="B25" s="1" t="s">
        <v>42</v>
      </c>
      <c r="C25" s="26">
        <f>E25-'[1]income statement'!$E$23</f>
        <v>-854</v>
      </c>
      <c r="D25" s="26">
        <v>-655</v>
      </c>
      <c r="E25" s="26">
        <v>-1645</v>
      </c>
      <c r="F25" s="26">
        <v>-1260</v>
      </c>
      <c r="G25" s="63"/>
      <c r="H25" s="64"/>
    </row>
    <row r="26" spans="1:8" s="65" customFormat="1" ht="15">
      <c r="A26" s="64"/>
      <c r="B26" s="1"/>
      <c r="C26" s="26"/>
      <c r="D26" s="26"/>
      <c r="E26" s="26"/>
      <c r="F26" s="26"/>
      <c r="G26" s="63"/>
      <c r="H26" s="64"/>
    </row>
    <row r="27" spans="1:8" s="65" customFormat="1" ht="15">
      <c r="A27" s="64"/>
      <c r="B27" s="1" t="s">
        <v>43</v>
      </c>
      <c r="C27" s="26">
        <f>E27-'[1]income statement'!$C$25</f>
        <v>-1083</v>
      </c>
      <c r="D27" s="26">
        <v>-1159</v>
      </c>
      <c r="E27" s="26">
        <v>-2063</v>
      </c>
      <c r="F27" s="26">
        <v>-2243</v>
      </c>
      <c r="G27" s="63"/>
      <c r="H27" s="64"/>
    </row>
    <row r="28" spans="1:8" s="65" customFormat="1" ht="15">
      <c r="A28" s="64"/>
      <c r="B28" s="1"/>
      <c r="C28" s="26"/>
      <c r="D28" s="26"/>
      <c r="E28" s="26"/>
      <c r="F28" s="26"/>
      <c r="G28" s="63"/>
      <c r="H28" s="64"/>
    </row>
    <row r="29" spans="1:8" s="65" customFormat="1" ht="15">
      <c r="A29" s="64"/>
      <c r="B29" s="1" t="s">
        <v>58</v>
      </c>
      <c r="C29" s="26">
        <f>E29-'[1]income statement'!$E$27</f>
        <v>-33</v>
      </c>
      <c r="D29" s="26">
        <v>0</v>
      </c>
      <c r="E29" s="26">
        <v>-33</v>
      </c>
      <c r="F29" s="26">
        <v>0</v>
      </c>
      <c r="G29" s="63"/>
      <c r="H29" s="64"/>
    </row>
    <row r="30" spans="1:8" s="65" customFormat="1" ht="15">
      <c r="A30" s="64"/>
      <c r="B30" s="1"/>
      <c r="C30" s="7" t="s">
        <v>2</v>
      </c>
      <c r="D30" s="7" t="s">
        <v>2</v>
      </c>
      <c r="E30" s="7" t="s">
        <v>2</v>
      </c>
      <c r="F30" s="7" t="s">
        <v>2</v>
      </c>
      <c r="G30" s="63"/>
      <c r="H30" s="64"/>
    </row>
    <row r="31" spans="1:8" s="65" customFormat="1" ht="15">
      <c r="A31" s="64"/>
      <c r="B31" s="10" t="s">
        <v>125</v>
      </c>
      <c r="C31" s="26">
        <f>SUM(C19:C30)</f>
        <v>1334</v>
      </c>
      <c r="D31" s="26">
        <f>SUM(D19:D30)</f>
        <v>141</v>
      </c>
      <c r="E31" s="26">
        <f>SUM(E19:E30)</f>
        <v>1508</v>
      </c>
      <c r="F31" s="26">
        <f>SUM(F19:F30)</f>
        <v>659</v>
      </c>
      <c r="G31" s="63"/>
      <c r="H31" s="64"/>
    </row>
    <row r="32" spans="1:8" s="65" customFormat="1" ht="15">
      <c r="A32" s="64"/>
      <c r="B32" s="1"/>
      <c r="C32" s="26"/>
      <c r="D32" s="26"/>
      <c r="E32" s="26"/>
      <c r="F32" s="26"/>
      <c r="G32" s="63"/>
      <c r="H32" s="64"/>
    </row>
    <row r="33" spans="1:8" s="65" customFormat="1" ht="15">
      <c r="A33" s="64"/>
      <c r="B33" s="1" t="s">
        <v>40</v>
      </c>
      <c r="C33" s="26">
        <f>E33-'[1]income statement'!$E$31</f>
        <v>-153</v>
      </c>
      <c r="D33" s="26">
        <v>-222</v>
      </c>
      <c r="E33" s="26">
        <v>-312</v>
      </c>
      <c r="F33" s="26">
        <v>-442</v>
      </c>
      <c r="G33" s="63"/>
      <c r="H33" s="64"/>
    </row>
    <row r="34" spans="1:8" s="65" customFormat="1" ht="15">
      <c r="A34" s="64"/>
      <c r="B34" s="1"/>
      <c r="C34" s="7" t="s">
        <v>2</v>
      </c>
      <c r="D34" s="7" t="s">
        <v>2</v>
      </c>
      <c r="E34" s="7" t="s">
        <v>2</v>
      </c>
      <c r="F34" s="7" t="s">
        <v>2</v>
      </c>
      <c r="G34" s="63"/>
      <c r="H34" s="64"/>
    </row>
    <row r="35" spans="1:8" s="65" customFormat="1" ht="15">
      <c r="A35" s="64"/>
      <c r="B35" s="4" t="s">
        <v>56</v>
      </c>
      <c r="C35" s="28">
        <f>SUM(C31:C34)</f>
        <v>1181</v>
      </c>
      <c r="D35" s="28">
        <f>SUM(D31:D34)</f>
        <v>-81</v>
      </c>
      <c r="E35" s="28">
        <f>SUM(E31:E34)</f>
        <v>1196</v>
      </c>
      <c r="F35" s="28">
        <f>SUM(F31:F34)</f>
        <v>217</v>
      </c>
      <c r="G35" s="63"/>
      <c r="H35" s="64"/>
    </row>
    <row r="36" spans="1:8" s="65" customFormat="1" ht="15">
      <c r="A36" s="64"/>
      <c r="B36" s="1"/>
      <c r="C36" s="26"/>
      <c r="D36" s="26"/>
      <c r="E36" s="26"/>
      <c r="F36" s="26"/>
      <c r="G36" s="63"/>
      <c r="H36" s="64"/>
    </row>
    <row r="37" spans="1:8" s="65" customFormat="1" ht="15">
      <c r="A37" s="64"/>
      <c r="B37" s="1" t="s">
        <v>46</v>
      </c>
      <c r="C37" s="26">
        <f>E37-'[1]income statement'!$E$35</f>
        <v>-337</v>
      </c>
      <c r="D37" s="26">
        <v>-14</v>
      </c>
      <c r="E37" s="26">
        <v>-361</v>
      </c>
      <c r="F37" s="26">
        <v>-33</v>
      </c>
      <c r="G37" s="63"/>
      <c r="H37" s="64"/>
    </row>
    <row r="38" spans="1:8" s="65" customFormat="1" ht="15">
      <c r="A38" s="64"/>
      <c r="B38" s="4"/>
      <c r="C38" s="7" t="s">
        <v>2</v>
      </c>
      <c r="D38" s="7" t="s">
        <v>2</v>
      </c>
      <c r="E38" s="7" t="s">
        <v>2</v>
      </c>
      <c r="F38" s="7" t="s">
        <v>2</v>
      </c>
      <c r="G38" s="63"/>
      <c r="H38" s="64"/>
    </row>
    <row r="39" spans="1:8" s="65" customFormat="1" ht="15">
      <c r="A39" s="64"/>
      <c r="B39" s="4" t="s">
        <v>57</v>
      </c>
      <c r="C39" s="26">
        <f>SUM(C35:C38)</f>
        <v>844</v>
      </c>
      <c r="D39" s="26">
        <f>SUM(D35:D38)</f>
        <v>-95</v>
      </c>
      <c r="E39" s="26">
        <f>SUM(E35:E38)</f>
        <v>835</v>
      </c>
      <c r="F39" s="26">
        <f>SUM(F35:F38)</f>
        <v>184</v>
      </c>
      <c r="G39" s="63"/>
      <c r="H39" s="64"/>
    </row>
    <row r="40" spans="1:8" s="65" customFormat="1" ht="15">
      <c r="A40" s="64"/>
      <c r="B40" s="1"/>
      <c r="C40" s="26"/>
      <c r="D40" s="26"/>
      <c r="E40" s="26"/>
      <c r="F40" s="26"/>
      <c r="G40" s="63"/>
      <c r="H40" s="64"/>
    </row>
    <row r="41" spans="1:8" s="65" customFormat="1" ht="15">
      <c r="A41" s="64"/>
      <c r="B41" s="1" t="s">
        <v>10</v>
      </c>
      <c r="C41" s="29">
        <f>E41-'[1]income statement'!$E$39</f>
        <v>-3</v>
      </c>
      <c r="D41" s="29">
        <v>-14</v>
      </c>
      <c r="E41" s="29">
        <v>-30</v>
      </c>
      <c r="F41" s="29">
        <v>-31</v>
      </c>
      <c r="G41" s="63"/>
      <c r="H41" s="64"/>
    </row>
    <row r="42" spans="1:8" s="65" customFormat="1" ht="15">
      <c r="A42" s="64"/>
      <c r="B42" s="1"/>
      <c r="C42" s="7" t="s">
        <v>2</v>
      </c>
      <c r="D42" s="7" t="s">
        <v>2</v>
      </c>
      <c r="E42" s="7" t="s">
        <v>2</v>
      </c>
      <c r="F42" s="7" t="s">
        <v>2</v>
      </c>
      <c r="G42" s="63"/>
      <c r="H42" s="64"/>
    </row>
    <row r="43" spans="1:8" s="65" customFormat="1" ht="15">
      <c r="A43" s="64"/>
      <c r="B43" s="4" t="s">
        <v>127</v>
      </c>
      <c r="C43" s="30">
        <f>SUM(C39:C42)</f>
        <v>841</v>
      </c>
      <c r="D43" s="30">
        <f>SUM(D39:D42)</f>
        <v>-109</v>
      </c>
      <c r="E43" s="30">
        <f>SUM(E39:E42)</f>
        <v>805</v>
      </c>
      <c r="F43" s="30">
        <f>SUM(F39:F42)</f>
        <v>153</v>
      </c>
      <c r="G43" s="63"/>
      <c r="H43" s="64"/>
    </row>
    <row r="44" spans="1:8" s="65" customFormat="1" ht="15">
      <c r="A44" s="64"/>
      <c r="B44" s="10"/>
      <c r="C44" s="7" t="s">
        <v>3</v>
      </c>
      <c r="D44" s="7" t="s">
        <v>3</v>
      </c>
      <c r="E44" s="7" t="s">
        <v>3</v>
      </c>
      <c r="F44" s="7" t="s">
        <v>3</v>
      </c>
      <c r="G44" s="63"/>
      <c r="H44" s="64"/>
    </row>
    <row r="45" spans="1:8" s="65" customFormat="1" ht="15">
      <c r="A45" s="64"/>
      <c r="B45" s="10"/>
      <c r="C45" s="29"/>
      <c r="D45" s="29"/>
      <c r="E45" s="29"/>
      <c r="F45" s="29"/>
      <c r="G45" s="63"/>
      <c r="H45" s="64"/>
    </row>
    <row r="46" spans="1:8" s="65" customFormat="1" ht="15">
      <c r="A46" s="64"/>
      <c r="B46" s="4" t="s">
        <v>52</v>
      </c>
      <c r="C46" s="26">
        <v>0</v>
      </c>
      <c r="D46" s="26">
        <v>0</v>
      </c>
      <c r="E46" s="26">
        <v>0</v>
      </c>
      <c r="F46" s="26">
        <v>0</v>
      </c>
      <c r="G46" s="63"/>
      <c r="H46" s="64"/>
    </row>
    <row r="47" spans="1:8" s="65" customFormat="1" ht="15">
      <c r="A47" s="67"/>
      <c r="B47" s="1"/>
      <c r="C47" s="7" t="s">
        <v>3</v>
      </c>
      <c r="D47" s="7" t="s">
        <v>3</v>
      </c>
      <c r="E47" s="7" t="s">
        <v>3</v>
      </c>
      <c r="F47" s="7" t="s">
        <v>3</v>
      </c>
      <c r="G47" s="63"/>
      <c r="H47" s="64"/>
    </row>
    <row r="48" spans="1:8" s="65" customFormat="1" ht="15">
      <c r="A48" s="64"/>
      <c r="B48" s="1"/>
      <c r="C48" s="7"/>
      <c r="D48" s="7"/>
      <c r="E48" s="7"/>
      <c r="F48" s="7"/>
      <c r="G48" s="63"/>
      <c r="H48" s="64"/>
    </row>
    <row r="49" spans="1:8" s="65" customFormat="1" ht="15">
      <c r="A49" s="64"/>
      <c r="B49" s="4" t="s">
        <v>63</v>
      </c>
      <c r="C49" s="45">
        <v>4</v>
      </c>
      <c r="D49" s="45">
        <v>-0.5</v>
      </c>
      <c r="E49" s="45">
        <v>3.8</v>
      </c>
      <c r="F49" s="45">
        <v>0.7</v>
      </c>
      <c r="G49" s="63"/>
      <c r="H49" s="64"/>
    </row>
    <row r="50" spans="1:8" s="66" customFormat="1" ht="13.5" customHeight="1">
      <c r="A50" s="64"/>
      <c r="B50" s="64"/>
      <c r="C50" s="7" t="s">
        <v>3</v>
      </c>
      <c r="D50" s="7" t="s">
        <v>3</v>
      </c>
      <c r="E50" s="7" t="s">
        <v>3</v>
      </c>
      <c r="F50" s="7" t="s">
        <v>3</v>
      </c>
      <c r="G50" s="64"/>
      <c r="H50" s="64"/>
    </row>
    <row r="51" spans="1:4" ht="12.75">
      <c r="A51" s="59"/>
      <c r="C51" s="59"/>
      <c r="D51" s="70"/>
    </row>
    <row r="52" spans="1:6" ht="12.75">
      <c r="A52" s="99" t="s">
        <v>88</v>
      </c>
      <c r="B52" s="99"/>
      <c r="C52" s="99"/>
      <c r="D52" s="99"/>
      <c r="E52" s="99"/>
      <c r="F52" s="99"/>
    </row>
    <row r="53" spans="1:6" ht="12.75">
      <c r="A53" s="101" t="s">
        <v>100</v>
      </c>
      <c r="B53" s="101"/>
      <c r="C53" s="101"/>
      <c r="D53" s="101"/>
      <c r="E53" s="101"/>
      <c r="F53" s="101"/>
    </row>
  </sheetData>
  <mergeCells count="10">
    <mergeCell ref="A52:F52"/>
    <mergeCell ref="A8:F8"/>
    <mergeCell ref="A53:F53"/>
    <mergeCell ref="E9:F9"/>
    <mergeCell ref="C9:D9"/>
    <mergeCell ref="A1:F1"/>
    <mergeCell ref="A2:F2"/>
    <mergeCell ref="A5:F5"/>
    <mergeCell ref="A6:F6"/>
    <mergeCell ref="A4:F4"/>
  </mergeCells>
  <printOptions/>
  <pageMargins left="0.59" right="0.31" top="0.6" bottom="0.21" header="0.25" footer="0.21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:D1"/>
    </sheetView>
  </sheetViews>
  <sheetFormatPr defaultColWidth="9.140625" defaultRowHeight="12.75"/>
  <cols>
    <col min="1" max="1" width="2.140625" style="54" customWidth="1"/>
    <col min="2" max="2" width="47.421875" style="54" customWidth="1"/>
    <col min="3" max="3" width="14.140625" style="54" customWidth="1"/>
    <col min="4" max="4" width="14.140625" style="57" customWidth="1"/>
    <col min="5" max="5" width="6.421875" style="54" customWidth="1"/>
    <col min="6" max="16384" width="9.140625" style="54" customWidth="1"/>
  </cols>
  <sheetData>
    <row r="1" spans="1:5" ht="16.5" customHeight="1">
      <c r="A1" s="95" t="s">
        <v>86</v>
      </c>
      <c r="B1" s="95"/>
      <c r="C1" s="95"/>
      <c r="D1" s="95"/>
      <c r="E1" s="53"/>
    </row>
    <row r="2" spans="1:5" ht="10.5" customHeight="1">
      <c r="A2" s="96" t="s">
        <v>0</v>
      </c>
      <c r="B2" s="96"/>
      <c r="C2" s="96"/>
      <c r="D2" s="96"/>
      <c r="E2" s="55"/>
    </row>
    <row r="3" spans="1:5" ht="12.75">
      <c r="A3" s="71"/>
      <c r="B3" s="71"/>
      <c r="C3" s="71"/>
      <c r="D3" s="71"/>
      <c r="E3" s="55"/>
    </row>
    <row r="4" spans="1:5" ht="12.75">
      <c r="A4" s="98" t="s">
        <v>85</v>
      </c>
      <c r="B4" s="98"/>
      <c r="C4" s="98"/>
      <c r="D4" s="98"/>
      <c r="E4" s="55"/>
    </row>
    <row r="5" spans="1:7" ht="12.75">
      <c r="A5" s="97" t="s">
        <v>106</v>
      </c>
      <c r="B5" s="97"/>
      <c r="C5" s="97"/>
      <c r="D5" s="97"/>
      <c r="E5" s="97"/>
      <c r="F5" s="97"/>
      <c r="G5" s="56"/>
    </row>
    <row r="6" spans="1:5" ht="12.75">
      <c r="A6" s="97" t="s">
        <v>69</v>
      </c>
      <c r="B6" s="97"/>
      <c r="C6" s="97"/>
      <c r="D6" s="97"/>
      <c r="E6" s="56"/>
    </row>
    <row r="7" spans="1:5" ht="12.75">
      <c r="A7" s="72"/>
      <c r="B7" s="72"/>
      <c r="C7" s="72"/>
      <c r="D7" s="72"/>
      <c r="E7" s="56"/>
    </row>
    <row r="8" spans="1:5" ht="12.75">
      <c r="A8" s="100" t="s">
        <v>96</v>
      </c>
      <c r="B8" s="100"/>
      <c r="C8" s="100"/>
      <c r="D8" s="100"/>
      <c r="E8" s="56"/>
    </row>
    <row r="9" spans="3:5" s="59" customFormat="1" ht="12.75">
      <c r="C9" s="68" t="s">
        <v>80</v>
      </c>
      <c r="D9" s="92" t="s">
        <v>81</v>
      </c>
      <c r="E9" s="58"/>
    </row>
    <row r="10" spans="3:5" s="60" customFormat="1" ht="11.25">
      <c r="C10" s="68" t="s">
        <v>82</v>
      </c>
      <c r="D10" s="69" t="s">
        <v>83</v>
      </c>
      <c r="E10" s="61"/>
    </row>
    <row r="11" spans="3:5" s="60" customFormat="1" ht="11.25">
      <c r="C11" s="68" t="s">
        <v>76</v>
      </c>
      <c r="D11" s="69" t="s">
        <v>84</v>
      </c>
      <c r="E11" s="61"/>
    </row>
    <row r="12" spans="3:5" s="59" customFormat="1" ht="12.75">
      <c r="C12" s="62" t="str">
        <f>'income statement'!C13</f>
        <v>30/06/2003</v>
      </c>
      <c r="D12" s="62" t="s">
        <v>99</v>
      </c>
      <c r="E12" s="62"/>
    </row>
    <row r="13" spans="3:5" s="59" customFormat="1" ht="12.75">
      <c r="C13" s="62"/>
      <c r="D13" s="93" t="s">
        <v>113</v>
      </c>
      <c r="E13" s="62"/>
    </row>
    <row r="14" spans="3:5" s="59" customFormat="1" ht="12.75">
      <c r="C14" s="58" t="s">
        <v>79</v>
      </c>
      <c r="D14" s="74" t="s">
        <v>79</v>
      </c>
      <c r="E14" s="58"/>
    </row>
    <row r="15" spans="1:6" s="64" customFormat="1" ht="15">
      <c r="A15" s="67"/>
      <c r="B15" s="10" t="s">
        <v>26</v>
      </c>
      <c r="C15" s="12">
        <v>50700</v>
      </c>
      <c r="D15" s="12">
        <v>47107</v>
      </c>
      <c r="E15" s="63"/>
      <c r="F15" s="86"/>
    </row>
    <row r="16" spans="1:6" s="65" customFormat="1" ht="15">
      <c r="A16" s="64"/>
      <c r="B16" s="4"/>
      <c r="C16" s="12"/>
      <c r="D16" s="12"/>
      <c r="E16" s="63"/>
      <c r="F16" s="64"/>
    </row>
    <row r="17" spans="1:6" s="65" customFormat="1" ht="13.5" customHeight="1">
      <c r="A17" s="67"/>
      <c r="B17" s="1" t="s">
        <v>4</v>
      </c>
      <c r="C17" s="14"/>
      <c r="D17" s="14"/>
      <c r="E17" s="63"/>
      <c r="F17" s="64"/>
    </row>
    <row r="18" spans="1:6" s="65" customFormat="1" ht="15">
      <c r="A18" s="64"/>
      <c r="B18" s="10" t="s">
        <v>28</v>
      </c>
      <c r="C18" s="15">
        <v>4706</v>
      </c>
      <c r="D18" s="15">
        <v>6940</v>
      </c>
      <c r="E18" s="63"/>
      <c r="F18" s="86"/>
    </row>
    <row r="19" spans="1:6" s="65" customFormat="1" ht="15">
      <c r="A19" s="64"/>
      <c r="B19" s="4" t="s">
        <v>54</v>
      </c>
      <c r="C19" s="16">
        <v>26048</v>
      </c>
      <c r="D19" s="16">
        <v>19040</v>
      </c>
      <c r="E19" s="63"/>
      <c r="F19" s="86"/>
    </row>
    <row r="20" spans="1:6" s="65" customFormat="1" ht="15">
      <c r="A20" s="64"/>
      <c r="B20" s="10" t="s">
        <v>27</v>
      </c>
      <c r="C20" s="44">
        <v>367</v>
      </c>
      <c r="D20" s="44">
        <v>349</v>
      </c>
      <c r="E20" s="63"/>
      <c r="F20" s="86"/>
    </row>
    <row r="21" spans="1:6" s="65" customFormat="1" ht="15">
      <c r="A21" s="64"/>
      <c r="B21" s="10" t="s">
        <v>5</v>
      </c>
      <c r="C21" s="15">
        <v>584</v>
      </c>
      <c r="D21" s="15">
        <v>740</v>
      </c>
      <c r="E21" s="63"/>
      <c r="F21" s="86"/>
    </row>
    <row r="22" spans="1:6" s="65" customFormat="1" ht="7.5" customHeight="1">
      <c r="A22" s="64"/>
      <c r="B22" s="1"/>
      <c r="C22" s="17" t="s">
        <v>2</v>
      </c>
      <c r="D22" s="17" t="s">
        <v>2</v>
      </c>
      <c r="E22" s="63"/>
      <c r="F22" s="64"/>
    </row>
    <row r="23" spans="1:6" s="65" customFormat="1" ht="15">
      <c r="A23" s="64"/>
      <c r="B23" s="1"/>
      <c r="C23" s="15">
        <f>SUM(C18:C22)</f>
        <v>31705</v>
      </c>
      <c r="D23" s="15">
        <f>SUM(D18:D22)</f>
        <v>27069</v>
      </c>
      <c r="E23" s="63"/>
      <c r="F23" s="64"/>
    </row>
    <row r="24" spans="1:6" s="65" customFormat="1" ht="9" customHeight="1">
      <c r="A24" s="64"/>
      <c r="B24" s="2"/>
      <c r="C24" s="17" t="s">
        <v>2</v>
      </c>
      <c r="D24" s="17" t="s">
        <v>2</v>
      </c>
      <c r="E24" s="63"/>
      <c r="F24" s="64"/>
    </row>
    <row r="25" spans="1:6" s="65" customFormat="1" ht="13.5" customHeight="1">
      <c r="A25" s="64"/>
      <c r="B25" s="1" t="s">
        <v>6</v>
      </c>
      <c r="C25" s="17"/>
      <c r="D25" s="17"/>
      <c r="E25" s="63"/>
      <c r="F25" s="64"/>
    </row>
    <row r="26" spans="1:6" s="65" customFormat="1" ht="15">
      <c r="A26" s="64"/>
      <c r="B26" s="4" t="s">
        <v>7</v>
      </c>
      <c r="C26" s="15"/>
      <c r="D26" s="15"/>
      <c r="E26" s="63"/>
      <c r="F26" s="64"/>
    </row>
    <row r="27" spans="1:6" s="65" customFormat="1" ht="15">
      <c r="A27" s="64"/>
      <c r="B27" s="4" t="s">
        <v>55</v>
      </c>
      <c r="C27" s="15">
        <v>16646</v>
      </c>
      <c r="D27" s="15">
        <v>10939</v>
      </c>
      <c r="E27" s="63"/>
      <c r="F27" s="86"/>
    </row>
    <row r="28" spans="1:6" s="65" customFormat="1" ht="15">
      <c r="A28" s="64"/>
      <c r="B28" s="10" t="s">
        <v>25</v>
      </c>
      <c r="C28" s="18">
        <v>7</v>
      </c>
      <c r="D28" s="18">
        <v>37</v>
      </c>
      <c r="E28" s="63"/>
      <c r="F28" s="86"/>
    </row>
    <row r="29" spans="1:6" s="65" customFormat="1" ht="15">
      <c r="A29" s="64"/>
      <c r="B29" s="10" t="s">
        <v>8</v>
      </c>
      <c r="C29" s="18">
        <v>17631</v>
      </c>
      <c r="D29" s="18">
        <v>18770</v>
      </c>
      <c r="E29" s="63"/>
      <c r="F29" s="86"/>
    </row>
    <row r="30" spans="1:6" s="65" customFormat="1" ht="15">
      <c r="A30" s="64"/>
      <c r="B30" s="4" t="s">
        <v>65</v>
      </c>
      <c r="C30" s="18">
        <v>14</v>
      </c>
      <c r="D30" s="18">
        <v>15</v>
      </c>
      <c r="E30" s="63"/>
      <c r="F30" s="86"/>
    </row>
    <row r="31" spans="1:6" s="65" customFormat="1" ht="7.5" customHeight="1">
      <c r="A31" s="64"/>
      <c r="B31" s="1"/>
      <c r="C31" s="17" t="s">
        <v>2</v>
      </c>
      <c r="D31" s="17" t="s">
        <v>2</v>
      </c>
      <c r="E31" s="63"/>
      <c r="F31" s="64"/>
    </row>
    <row r="32" spans="1:6" s="65" customFormat="1" ht="15">
      <c r="A32" s="64"/>
      <c r="B32" s="1"/>
      <c r="C32" s="15">
        <f>SUM(C27:C31)</f>
        <v>34298</v>
      </c>
      <c r="D32" s="15">
        <f>SUM(D27:D31)</f>
        <v>29761</v>
      </c>
      <c r="E32" s="63"/>
      <c r="F32" s="64"/>
    </row>
    <row r="33" spans="1:6" s="65" customFormat="1" ht="6.75" customHeight="1">
      <c r="A33" s="64"/>
      <c r="B33" s="1"/>
      <c r="C33" s="19"/>
      <c r="D33" s="19"/>
      <c r="E33" s="63"/>
      <c r="F33" s="64"/>
    </row>
    <row r="34" spans="1:6" s="65" customFormat="1" ht="15">
      <c r="A34" s="64"/>
      <c r="B34" s="1"/>
      <c r="C34" s="13"/>
      <c r="D34" s="13"/>
      <c r="E34" s="63"/>
      <c r="F34" s="64"/>
    </row>
    <row r="35" spans="1:6" s="65" customFormat="1" ht="15">
      <c r="A35" s="64"/>
      <c r="B35" s="4" t="s">
        <v>47</v>
      </c>
      <c r="C35" s="20">
        <f>+C23-C32</f>
        <v>-2593</v>
      </c>
      <c r="D35" s="20">
        <f>+D23-D32</f>
        <v>-2692</v>
      </c>
      <c r="E35" s="63"/>
      <c r="F35" s="64"/>
    </row>
    <row r="36" spans="1:6" s="65" customFormat="1" ht="7.5" customHeight="1">
      <c r="A36" s="64"/>
      <c r="B36" s="1"/>
      <c r="C36" s="3" t="s">
        <v>2</v>
      </c>
      <c r="D36" s="3" t="s">
        <v>2</v>
      </c>
      <c r="E36" s="63"/>
      <c r="F36" s="64"/>
    </row>
    <row r="37" spans="1:6" s="65" customFormat="1" ht="15">
      <c r="A37" s="64"/>
      <c r="B37" s="1" t="s">
        <v>9</v>
      </c>
      <c r="C37" s="13">
        <f>+C15+C35</f>
        <v>48107</v>
      </c>
      <c r="D37" s="13">
        <f>+D15+D35</f>
        <v>44415</v>
      </c>
      <c r="E37" s="63"/>
      <c r="F37" s="64"/>
    </row>
    <row r="38" spans="1:6" s="65" customFormat="1" ht="9" customHeight="1">
      <c r="A38" s="64"/>
      <c r="B38" s="1"/>
      <c r="C38" s="21" t="s">
        <v>3</v>
      </c>
      <c r="D38" s="21" t="s">
        <v>3</v>
      </c>
      <c r="E38" s="63"/>
      <c r="F38" s="64"/>
    </row>
    <row r="39" spans="1:6" s="65" customFormat="1" ht="15">
      <c r="A39" s="64"/>
      <c r="B39" s="1" t="s">
        <v>29</v>
      </c>
      <c r="C39" s="21"/>
      <c r="D39" s="21"/>
      <c r="E39" s="63"/>
      <c r="F39" s="64"/>
    </row>
    <row r="40" spans="1:6" s="65" customFormat="1" ht="15">
      <c r="A40" s="64"/>
      <c r="B40" s="1"/>
      <c r="C40" s="21"/>
      <c r="D40" s="21"/>
      <c r="E40" s="63"/>
      <c r="F40" s="64"/>
    </row>
    <row r="41" spans="1:6" s="65" customFormat="1" ht="15">
      <c r="A41" s="64"/>
      <c r="B41" s="1" t="s">
        <v>1</v>
      </c>
      <c r="C41" s="85">
        <v>20980</v>
      </c>
      <c r="D41" s="13">
        <v>20980</v>
      </c>
      <c r="E41" s="63"/>
      <c r="F41" s="64"/>
    </row>
    <row r="42" spans="1:6" s="65" customFormat="1" ht="15">
      <c r="A42" s="64"/>
      <c r="B42" s="4" t="s">
        <v>53</v>
      </c>
      <c r="C42" s="13">
        <v>5477</v>
      </c>
      <c r="D42" s="13">
        <v>5477</v>
      </c>
      <c r="E42" s="63"/>
      <c r="F42" s="64"/>
    </row>
    <row r="43" spans="1:6" s="65" customFormat="1" ht="15">
      <c r="A43" s="64"/>
      <c r="B43" s="1" t="s">
        <v>114</v>
      </c>
      <c r="C43" s="13">
        <v>15156</v>
      </c>
      <c r="D43" s="13">
        <f>17056-2705</f>
        <v>14351</v>
      </c>
      <c r="E43" s="63"/>
      <c r="F43" s="64"/>
    </row>
    <row r="44" spans="1:6" s="65" customFormat="1" ht="7.5" customHeight="1">
      <c r="A44" s="64"/>
      <c r="B44" s="1"/>
      <c r="C44" s="3" t="s">
        <v>2</v>
      </c>
      <c r="D44" s="3" t="s">
        <v>2</v>
      </c>
      <c r="E44" s="63"/>
      <c r="F44" s="64"/>
    </row>
    <row r="45" spans="1:6" s="65" customFormat="1" ht="15">
      <c r="A45" s="64"/>
      <c r="B45" s="1" t="s">
        <v>41</v>
      </c>
      <c r="C45" s="13">
        <f>SUM(C41:C44)</f>
        <v>41613</v>
      </c>
      <c r="D45" s="13">
        <f>SUM(D41:D44)</f>
        <v>40808</v>
      </c>
      <c r="E45" s="63"/>
      <c r="F45" s="64"/>
    </row>
    <row r="46" spans="1:6" s="65" customFormat="1" ht="15">
      <c r="A46" s="67"/>
      <c r="B46" s="1"/>
      <c r="C46" s="13"/>
      <c r="D46" s="13"/>
      <c r="E46" s="63"/>
      <c r="F46" s="64"/>
    </row>
    <row r="47" spans="1:6" s="65" customFormat="1" ht="15">
      <c r="A47" s="64"/>
      <c r="B47" s="1" t="s">
        <v>18</v>
      </c>
      <c r="C47" s="13">
        <v>778</v>
      </c>
      <c r="D47" s="13">
        <v>748</v>
      </c>
      <c r="E47" s="63"/>
      <c r="F47" s="86"/>
    </row>
    <row r="48" spans="2:4" s="64" customFormat="1" ht="13.5" customHeight="1">
      <c r="B48" s="4" t="s">
        <v>68</v>
      </c>
      <c r="C48" s="5">
        <v>2645</v>
      </c>
      <c r="D48" s="5">
        <v>121</v>
      </c>
    </row>
    <row r="49" spans="2:4" s="64" customFormat="1" ht="13.5" customHeight="1">
      <c r="B49" s="4" t="s">
        <v>115</v>
      </c>
      <c r="C49" s="5">
        <v>3071</v>
      </c>
      <c r="D49" s="5">
        <f>33+2705</f>
        <v>2738</v>
      </c>
    </row>
    <row r="50" spans="3:4" s="64" customFormat="1" ht="7.5" customHeight="1">
      <c r="C50" s="3" t="s">
        <v>2</v>
      </c>
      <c r="D50" s="3" t="s">
        <v>2</v>
      </c>
    </row>
    <row r="51" spans="3:4" s="64" customFormat="1" ht="13.5" customHeight="1">
      <c r="C51" s="13">
        <f>SUM(C45:C50)</f>
        <v>48107</v>
      </c>
      <c r="D51" s="13">
        <f>SUM(D45:D50)</f>
        <v>44415</v>
      </c>
    </row>
    <row r="52" spans="3:4" s="64" customFormat="1" ht="9" customHeight="1">
      <c r="C52" s="21" t="s">
        <v>3</v>
      </c>
      <c r="D52" s="21" t="s">
        <v>3</v>
      </c>
    </row>
    <row r="53" spans="1:4" ht="12.75">
      <c r="A53" s="59"/>
      <c r="C53" s="59"/>
      <c r="D53" s="70"/>
    </row>
    <row r="54" spans="1:4" ht="12.75">
      <c r="A54" s="99" t="s">
        <v>97</v>
      </c>
      <c r="B54" s="99"/>
      <c r="C54" s="99"/>
      <c r="D54" s="99"/>
    </row>
    <row r="55" spans="1:4" ht="12.75">
      <c r="A55" s="101" t="s">
        <v>101</v>
      </c>
      <c r="B55" s="101"/>
      <c r="C55" s="101"/>
      <c r="D55" s="101"/>
    </row>
  </sheetData>
  <mergeCells count="8">
    <mergeCell ref="A54:D54"/>
    <mergeCell ref="A8:D8"/>
    <mergeCell ref="A55:D55"/>
    <mergeCell ref="A1:D1"/>
    <mergeCell ref="A2:D2"/>
    <mergeCell ref="A6:D6"/>
    <mergeCell ref="A4:D4"/>
    <mergeCell ref="A5:F5"/>
  </mergeCells>
  <printOptions/>
  <pageMargins left="1.34" right="0.31" top="0.6" bottom="0.21" header="0.25" footer="0.21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5"/>
  <sheetViews>
    <sheetView workbookViewId="0" topLeftCell="A1">
      <selection activeCell="A1" sqref="A1:M1"/>
    </sheetView>
  </sheetViews>
  <sheetFormatPr defaultColWidth="9.140625" defaultRowHeight="12.75"/>
  <cols>
    <col min="1" max="1" width="2.140625" style="54" customWidth="1"/>
    <col min="2" max="2" width="27.7109375" style="54" customWidth="1"/>
    <col min="3" max="3" width="9.7109375" style="1" customWidth="1"/>
    <col min="4" max="4" width="0.85546875" style="1" customWidth="1"/>
    <col min="5" max="5" width="9.7109375" style="1" customWidth="1"/>
    <col min="6" max="6" width="0.85546875" style="1" customWidth="1"/>
    <col min="7" max="7" width="11.00390625" style="1" customWidth="1"/>
    <col min="8" max="8" width="0.85546875" style="1" customWidth="1"/>
    <col min="9" max="9" width="9.7109375" style="1" customWidth="1"/>
    <col min="10" max="10" width="1.1484375" style="1" customWidth="1"/>
    <col min="11" max="11" width="9.7109375" style="22" customWidth="1"/>
    <col min="12" max="12" width="0.9921875" style="22" customWidth="1"/>
    <col min="13" max="13" width="9.7109375" style="1" customWidth="1"/>
    <col min="14" max="16384" width="9.140625" style="54" customWidth="1"/>
  </cols>
  <sheetData>
    <row r="1" spans="1:13" ht="16.5" customHeight="1">
      <c r="A1" s="95" t="s">
        <v>86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0.5" customHeight="1">
      <c r="A2" s="96" t="s">
        <v>0</v>
      </c>
      <c r="B2" s="96"/>
      <c r="C2" s="96"/>
      <c r="D2" s="96"/>
      <c r="E2" s="55"/>
      <c r="F2" s="54"/>
      <c r="G2" s="54"/>
      <c r="H2" s="54"/>
      <c r="I2" s="54"/>
      <c r="J2" s="54"/>
      <c r="K2" s="54"/>
      <c r="L2" s="54"/>
      <c r="M2" s="54"/>
    </row>
    <row r="3" spans="1:13" ht="12.75">
      <c r="A3" s="71"/>
      <c r="B3" s="71"/>
      <c r="C3" s="71"/>
      <c r="D3" s="71"/>
      <c r="E3" s="55"/>
      <c r="F3" s="54"/>
      <c r="G3" s="54"/>
      <c r="H3" s="54"/>
      <c r="I3" s="54"/>
      <c r="J3" s="54"/>
      <c r="K3" s="54"/>
      <c r="L3" s="54"/>
      <c r="M3" s="54"/>
    </row>
    <row r="4" spans="1:13" ht="12.75">
      <c r="A4" s="98" t="s">
        <v>85</v>
      </c>
      <c r="B4" s="98"/>
      <c r="C4" s="98"/>
      <c r="D4" s="98"/>
      <c r="E4" s="98"/>
      <c r="F4" s="98"/>
      <c r="G4" s="55"/>
      <c r="H4" s="54"/>
      <c r="I4" s="54"/>
      <c r="J4" s="54"/>
      <c r="K4" s="54"/>
      <c r="L4" s="54"/>
      <c r="M4" s="54"/>
    </row>
    <row r="5" spans="1:13" ht="12.75">
      <c r="A5" s="97" t="s">
        <v>106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</row>
    <row r="6" spans="1:13" ht="12.75">
      <c r="A6" s="97" t="s">
        <v>69</v>
      </c>
      <c r="B6" s="97"/>
      <c r="C6" s="97"/>
      <c r="D6" s="97"/>
      <c r="E6" s="97"/>
      <c r="F6" s="97"/>
      <c r="G6" s="56"/>
      <c r="H6" s="54"/>
      <c r="I6" s="54"/>
      <c r="J6" s="54"/>
      <c r="K6" s="54"/>
      <c r="L6" s="54"/>
      <c r="M6" s="54"/>
    </row>
    <row r="7" spans="1:13" ht="12.75">
      <c r="A7" s="72"/>
      <c r="B7" s="72"/>
      <c r="C7" s="72"/>
      <c r="D7" s="72"/>
      <c r="E7" s="72"/>
      <c r="F7" s="72"/>
      <c r="G7" s="56"/>
      <c r="H7" s="54"/>
      <c r="I7" s="54"/>
      <c r="J7" s="54"/>
      <c r="K7" s="54"/>
      <c r="L7" s="54"/>
      <c r="M7" s="54"/>
    </row>
    <row r="8" spans="1:13" ht="12.75">
      <c r="A8" s="100" t="s">
        <v>89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</row>
    <row r="9" spans="3:13" s="59" customFormat="1" ht="15" customHeight="1">
      <c r="C9" s="33"/>
      <c r="D9" s="33"/>
      <c r="E9" s="11"/>
      <c r="F9" s="103" t="s">
        <v>64</v>
      </c>
      <c r="G9" s="104"/>
      <c r="H9" s="104"/>
      <c r="I9" s="104"/>
      <c r="J9" s="104"/>
      <c r="K9" s="104"/>
      <c r="L9" s="104"/>
      <c r="M9" s="1"/>
    </row>
    <row r="10" spans="3:13" s="59" customFormat="1" ht="15">
      <c r="C10" s="11" t="s">
        <v>32</v>
      </c>
      <c r="D10" s="11"/>
      <c r="E10" s="11" t="s">
        <v>32</v>
      </c>
      <c r="F10" s="11"/>
      <c r="G10" s="1"/>
      <c r="H10" s="1"/>
      <c r="I10" s="11" t="s">
        <v>49</v>
      </c>
      <c r="J10" s="1"/>
      <c r="K10" s="11"/>
      <c r="L10" s="25"/>
      <c r="M10" s="4" t="s">
        <v>44</v>
      </c>
    </row>
    <row r="11" spans="1:13" s="64" customFormat="1" ht="15">
      <c r="A11" s="67"/>
      <c r="B11" s="23"/>
      <c r="C11" s="11" t="s">
        <v>33</v>
      </c>
      <c r="D11" s="11"/>
      <c r="E11" s="11" t="s">
        <v>34</v>
      </c>
      <c r="F11" s="11"/>
      <c r="G11" s="1" t="s">
        <v>48</v>
      </c>
      <c r="H11" s="11"/>
      <c r="I11" s="11" t="s">
        <v>50</v>
      </c>
      <c r="J11" s="11"/>
      <c r="K11" s="11" t="s">
        <v>51</v>
      </c>
      <c r="L11" s="25"/>
      <c r="M11" s="11" t="s">
        <v>35</v>
      </c>
    </row>
    <row r="12" spans="1:13" s="64" customFormat="1" ht="15">
      <c r="A12" s="67"/>
      <c r="B12" s="23"/>
      <c r="C12" s="11"/>
      <c r="D12" s="11"/>
      <c r="E12" s="11"/>
      <c r="F12" s="11"/>
      <c r="G12" s="93" t="s">
        <v>113</v>
      </c>
      <c r="H12" s="11"/>
      <c r="I12" s="11"/>
      <c r="J12" s="11"/>
      <c r="K12" s="93" t="s">
        <v>113</v>
      </c>
      <c r="L12" s="25"/>
      <c r="M12" s="11"/>
    </row>
    <row r="13" spans="2:13" s="75" customFormat="1" ht="15">
      <c r="B13" s="23"/>
      <c r="C13" s="76" t="s">
        <v>79</v>
      </c>
      <c r="D13" s="11"/>
      <c r="E13" s="76" t="s">
        <v>79</v>
      </c>
      <c r="F13" s="11"/>
      <c r="G13" s="76" t="s">
        <v>79</v>
      </c>
      <c r="H13" s="11"/>
      <c r="I13" s="76" t="s">
        <v>79</v>
      </c>
      <c r="J13" s="11"/>
      <c r="K13" s="76" t="s">
        <v>79</v>
      </c>
      <c r="L13" s="25"/>
      <c r="M13" s="76" t="s">
        <v>79</v>
      </c>
    </row>
    <row r="14" spans="1:13" s="65" customFormat="1" ht="15">
      <c r="A14" s="64"/>
      <c r="B14" s="1"/>
      <c r="C14" s="9"/>
      <c r="D14" s="9"/>
      <c r="E14" s="1"/>
      <c r="F14" s="1"/>
      <c r="G14" s="1"/>
      <c r="H14" s="1"/>
      <c r="I14" s="1"/>
      <c r="J14" s="1"/>
      <c r="K14" s="13"/>
      <c r="L14" s="13"/>
      <c r="M14" s="1"/>
    </row>
    <row r="15" spans="1:13" s="65" customFormat="1" ht="15">
      <c r="A15" s="67"/>
      <c r="B15" s="49" t="s">
        <v>116</v>
      </c>
      <c r="C15" s="40">
        <v>20980</v>
      </c>
      <c r="D15" s="32"/>
      <c r="E15" s="40">
        <v>5477</v>
      </c>
      <c r="F15" s="32"/>
      <c r="G15" s="40">
        <f>10614-2399</f>
        <v>8215</v>
      </c>
      <c r="H15" s="40"/>
      <c r="I15" s="51">
        <v>1049</v>
      </c>
      <c r="J15" s="32"/>
      <c r="K15" s="40">
        <f>G15+I15</f>
        <v>9264</v>
      </c>
      <c r="L15" s="32"/>
      <c r="M15" s="40">
        <f>C15+E15+K15</f>
        <v>35721</v>
      </c>
    </row>
    <row r="16" spans="1:13" s="65" customFormat="1" ht="15">
      <c r="A16" s="64"/>
      <c r="B16" s="52" t="s">
        <v>117</v>
      </c>
      <c r="C16" s="26">
        <v>0</v>
      </c>
      <c r="D16" s="50"/>
      <c r="E16" s="26">
        <v>0</v>
      </c>
      <c r="F16" s="50"/>
      <c r="G16" s="40">
        <f>6442-306</f>
        <v>6136</v>
      </c>
      <c r="H16" s="51"/>
      <c r="I16" s="26">
        <v>0</v>
      </c>
      <c r="J16" s="50"/>
      <c r="K16" s="40">
        <f>G16+I16</f>
        <v>6136</v>
      </c>
      <c r="L16" s="50"/>
      <c r="M16" s="40">
        <f>C16+E16+K16</f>
        <v>6136</v>
      </c>
    </row>
    <row r="17" spans="1:13" s="65" customFormat="1" ht="15">
      <c r="A17" s="64"/>
      <c r="B17" s="1" t="s">
        <v>59</v>
      </c>
      <c r="C17" s="50"/>
      <c r="D17" s="50"/>
      <c r="E17" s="50"/>
      <c r="F17" s="50"/>
      <c r="G17" s="50"/>
      <c r="H17" s="51"/>
      <c r="I17" s="50"/>
      <c r="J17" s="50"/>
      <c r="K17" s="51"/>
      <c r="L17" s="50"/>
      <c r="M17" s="51"/>
    </row>
    <row r="18" spans="1:13" s="65" customFormat="1" ht="15">
      <c r="A18" s="64"/>
      <c r="B18" s="4" t="s">
        <v>66</v>
      </c>
      <c r="C18" s="50"/>
      <c r="D18" s="50"/>
      <c r="E18" s="50"/>
      <c r="F18" s="50"/>
      <c r="G18" s="50"/>
      <c r="H18" s="51"/>
      <c r="I18" s="50"/>
      <c r="J18" s="50"/>
      <c r="K18" s="51"/>
      <c r="L18" s="50"/>
      <c r="M18" s="51"/>
    </row>
    <row r="19" spans="1:13" s="65" customFormat="1" ht="15">
      <c r="A19" s="64"/>
      <c r="B19" s="10" t="s">
        <v>67</v>
      </c>
      <c r="C19" s="26">
        <v>0</v>
      </c>
      <c r="D19" s="50"/>
      <c r="E19" s="26">
        <v>0</v>
      </c>
      <c r="F19" s="50"/>
      <c r="G19" s="26">
        <v>0</v>
      </c>
      <c r="H19" s="51"/>
      <c r="I19" s="32">
        <v>-1049</v>
      </c>
      <c r="J19" s="50"/>
      <c r="K19" s="40">
        <f>G19+I19</f>
        <v>-1049</v>
      </c>
      <c r="L19" s="50"/>
      <c r="M19" s="40">
        <f>C19+E19+K19</f>
        <v>-1049</v>
      </c>
    </row>
    <row r="20" spans="1:13" s="65" customFormat="1" ht="15">
      <c r="A20" s="64"/>
      <c r="B20" s="4"/>
      <c r="C20" s="34" t="s">
        <v>2</v>
      </c>
      <c r="D20" s="37" t="s">
        <v>44</v>
      </c>
      <c r="E20" s="34" t="s">
        <v>2</v>
      </c>
      <c r="F20" s="37" t="s">
        <v>44</v>
      </c>
      <c r="G20" s="34" t="s">
        <v>2</v>
      </c>
      <c r="H20" s="47"/>
      <c r="I20" s="34" t="s">
        <v>2</v>
      </c>
      <c r="J20" s="37"/>
      <c r="K20" s="34" t="s">
        <v>2</v>
      </c>
      <c r="L20" s="37" t="s">
        <v>44</v>
      </c>
      <c r="M20" s="34" t="s">
        <v>2</v>
      </c>
    </row>
    <row r="21" spans="1:13" s="65" customFormat="1" ht="15">
      <c r="A21" s="64"/>
      <c r="B21" s="1" t="s">
        <v>118</v>
      </c>
      <c r="C21" s="32">
        <f>SUM(C15:C20)</f>
        <v>20980</v>
      </c>
      <c r="D21" s="35"/>
      <c r="E21" s="32">
        <f>SUM(E15:E20)</f>
        <v>5477</v>
      </c>
      <c r="F21" s="35"/>
      <c r="G21" s="32">
        <f>SUM(G15:G20)</f>
        <v>14351</v>
      </c>
      <c r="H21" s="46"/>
      <c r="I21" s="32">
        <f>SUM(I15:I20)</f>
        <v>0</v>
      </c>
      <c r="J21" s="35"/>
      <c r="K21" s="32">
        <f>SUM(K15:K20)</f>
        <v>14351</v>
      </c>
      <c r="L21" s="35"/>
      <c r="M21" s="32">
        <f>SUM(M15:M20)</f>
        <v>40808</v>
      </c>
    </row>
    <row r="22" spans="1:13" s="65" customFormat="1" ht="15">
      <c r="A22" s="64"/>
      <c r="B22" s="1"/>
      <c r="C22" s="35"/>
      <c r="D22" s="35"/>
      <c r="E22" s="35"/>
      <c r="F22" s="35"/>
      <c r="G22" s="35"/>
      <c r="H22" s="46"/>
      <c r="I22" s="32"/>
      <c r="J22" s="35"/>
      <c r="K22" s="35"/>
      <c r="L22" s="35"/>
      <c r="M22" s="35"/>
    </row>
    <row r="23" spans="1:13" s="65" customFormat="1" ht="15">
      <c r="A23" s="64"/>
      <c r="B23" s="4" t="s">
        <v>126</v>
      </c>
      <c r="C23" s="26">
        <v>0</v>
      </c>
      <c r="D23" s="35"/>
      <c r="E23" s="26">
        <v>0</v>
      </c>
      <c r="F23" s="35"/>
      <c r="G23" s="32">
        <f>'income statement'!E43</f>
        <v>805</v>
      </c>
      <c r="H23" s="46"/>
      <c r="I23" s="26">
        <v>0</v>
      </c>
      <c r="J23" s="35"/>
      <c r="K23" s="40">
        <f>G23+I23</f>
        <v>805</v>
      </c>
      <c r="L23" s="35"/>
      <c r="M23" s="40">
        <f>C23+E23+K23</f>
        <v>805</v>
      </c>
    </row>
    <row r="24" spans="1:13" s="65" customFormat="1" ht="15">
      <c r="A24" s="64"/>
      <c r="B24" s="4"/>
      <c r="C24" s="34" t="s">
        <v>2</v>
      </c>
      <c r="D24" s="37" t="s">
        <v>44</v>
      </c>
      <c r="E24" s="34" t="s">
        <v>2</v>
      </c>
      <c r="F24" s="37" t="s">
        <v>44</v>
      </c>
      <c r="G24" s="34" t="s">
        <v>2</v>
      </c>
      <c r="H24" s="47"/>
      <c r="I24" s="34" t="s">
        <v>2</v>
      </c>
      <c r="J24" s="37"/>
      <c r="K24" s="34" t="s">
        <v>2</v>
      </c>
      <c r="L24" s="37" t="s">
        <v>44</v>
      </c>
      <c r="M24" s="34" t="s">
        <v>2</v>
      </c>
    </row>
    <row r="25" spans="1:13" s="65" customFormat="1" ht="15">
      <c r="A25" s="64"/>
      <c r="B25" s="10" t="s">
        <v>108</v>
      </c>
      <c r="C25" s="32">
        <f>SUM(C21:C24)</f>
        <v>20980</v>
      </c>
      <c r="D25" s="33"/>
      <c r="E25" s="32">
        <f>SUM(E21:E24)</f>
        <v>5477</v>
      </c>
      <c r="F25" s="33"/>
      <c r="G25" s="32">
        <f>SUM(G21:G24)</f>
        <v>15156</v>
      </c>
      <c r="H25" s="48"/>
      <c r="I25" s="32">
        <f>SUM(I21:I24)</f>
        <v>0</v>
      </c>
      <c r="J25" s="33"/>
      <c r="K25" s="32">
        <f>SUM(K21:K24)</f>
        <v>15156</v>
      </c>
      <c r="L25" s="33"/>
      <c r="M25" s="32">
        <f>SUM(M21:M24)</f>
        <v>41613</v>
      </c>
    </row>
    <row r="26" spans="1:13" s="65" customFormat="1" ht="15">
      <c r="A26" s="64"/>
      <c r="B26" s="10"/>
      <c r="C26" s="34" t="s">
        <v>3</v>
      </c>
      <c r="D26" s="37" t="s">
        <v>44</v>
      </c>
      <c r="E26" s="34" t="s">
        <v>3</v>
      </c>
      <c r="F26" s="37" t="s">
        <v>44</v>
      </c>
      <c r="G26" s="34" t="s">
        <v>3</v>
      </c>
      <c r="H26" s="47"/>
      <c r="I26" s="34" t="s">
        <v>3</v>
      </c>
      <c r="J26" s="37"/>
      <c r="K26" s="34" t="s">
        <v>3</v>
      </c>
      <c r="L26" s="37" t="s">
        <v>44</v>
      </c>
      <c r="M26" s="34" t="s">
        <v>3</v>
      </c>
    </row>
    <row r="27" spans="1:13" ht="15">
      <c r="A27" s="59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2.75">
      <c r="A28" s="99" t="s">
        <v>90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</row>
    <row r="29" spans="1:13" ht="15" customHeight="1">
      <c r="A29" s="101" t="s">
        <v>102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</row>
    <row r="30" spans="2:13" ht="12.75">
      <c r="B30" s="97"/>
      <c r="C30" s="97"/>
      <c r="D30" s="54"/>
      <c r="E30" s="54"/>
      <c r="F30" s="54"/>
      <c r="G30" s="54"/>
      <c r="H30" s="54"/>
      <c r="I30" s="54"/>
      <c r="J30" s="54"/>
      <c r="K30" s="54"/>
      <c r="L30" s="54"/>
      <c r="M30" s="54"/>
    </row>
    <row r="81" spans="3:4" ht="15">
      <c r="C81" s="23"/>
      <c r="D81" s="23"/>
    </row>
    <row r="82" spans="3:4" ht="15">
      <c r="C82" s="23"/>
      <c r="D82" s="23"/>
    </row>
    <row r="83" spans="3:4" ht="15">
      <c r="C83" s="23"/>
      <c r="D83" s="23"/>
    </row>
    <row r="84" spans="3:4" ht="15">
      <c r="C84" s="23"/>
      <c r="D84" s="23"/>
    </row>
    <row r="85" spans="3:4" ht="15">
      <c r="C85" s="23"/>
      <c r="D85" s="23"/>
    </row>
    <row r="86" spans="3:4" ht="15">
      <c r="C86" s="23"/>
      <c r="D86" s="23"/>
    </row>
    <row r="87" spans="3:4" ht="15">
      <c r="C87" s="23"/>
      <c r="D87" s="23"/>
    </row>
    <row r="88" spans="3:4" ht="15">
      <c r="C88" s="23"/>
      <c r="D88" s="23"/>
    </row>
    <row r="89" spans="3:4" ht="15">
      <c r="C89" s="23"/>
      <c r="D89" s="23"/>
    </row>
    <row r="90" spans="3:4" ht="15">
      <c r="C90" s="23"/>
      <c r="D90" s="23"/>
    </row>
    <row r="91" spans="3:4" ht="15">
      <c r="C91" s="23"/>
      <c r="D91" s="23"/>
    </row>
    <row r="92" spans="3:4" ht="15">
      <c r="C92" s="23"/>
      <c r="D92" s="23"/>
    </row>
    <row r="93" spans="3:4" ht="15">
      <c r="C93" s="23"/>
      <c r="D93" s="23"/>
    </row>
    <row r="94" spans="3:4" ht="15">
      <c r="C94" s="23"/>
      <c r="D94" s="23"/>
    </row>
    <row r="95" spans="3:4" ht="15">
      <c r="C95" s="23"/>
      <c r="D95" s="23"/>
    </row>
    <row r="96" spans="3:4" ht="15">
      <c r="C96" s="23"/>
      <c r="D96" s="23"/>
    </row>
    <row r="97" spans="3:4" ht="15">
      <c r="C97" s="23"/>
      <c r="D97" s="23"/>
    </row>
    <row r="98" spans="3:4" ht="15">
      <c r="C98" s="23"/>
      <c r="D98" s="23"/>
    </row>
    <row r="99" spans="3:4" ht="15">
      <c r="C99" s="23"/>
      <c r="D99" s="23"/>
    </row>
    <row r="100" spans="3:4" ht="15">
      <c r="C100" s="23"/>
      <c r="D100" s="23"/>
    </row>
    <row r="101" spans="3:4" ht="15">
      <c r="C101" s="23"/>
      <c r="D101" s="23"/>
    </row>
    <row r="102" spans="3:4" ht="15">
      <c r="C102" s="23"/>
      <c r="D102" s="23"/>
    </row>
    <row r="103" spans="3:4" ht="15">
      <c r="C103" s="23"/>
      <c r="D103" s="23"/>
    </row>
    <row r="104" spans="3:4" ht="15">
      <c r="C104" s="23"/>
      <c r="D104" s="23"/>
    </row>
    <row r="105" spans="3:4" ht="15">
      <c r="C105" s="23"/>
      <c r="D105" s="23"/>
    </row>
    <row r="106" spans="3:4" ht="15">
      <c r="C106" s="23"/>
      <c r="D106" s="23"/>
    </row>
    <row r="107" spans="3:4" ht="15">
      <c r="C107" s="23"/>
      <c r="D107" s="23"/>
    </row>
    <row r="108" spans="3:4" ht="15">
      <c r="C108" s="23"/>
      <c r="D108" s="23"/>
    </row>
    <row r="109" spans="3:4" ht="15">
      <c r="C109" s="23"/>
      <c r="D109" s="23"/>
    </row>
    <row r="110" spans="3:4" ht="15">
      <c r="C110" s="23"/>
      <c r="D110" s="23"/>
    </row>
    <row r="111" spans="3:4" ht="15">
      <c r="C111" s="23"/>
      <c r="D111" s="23"/>
    </row>
    <row r="112" spans="3:4" ht="15">
      <c r="C112" s="23"/>
      <c r="D112" s="23"/>
    </row>
    <row r="113" spans="3:4" ht="15">
      <c r="C113" s="23"/>
      <c r="D113" s="23"/>
    </row>
    <row r="114" spans="3:4" ht="15">
      <c r="C114" s="23"/>
      <c r="D114" s="23"/>
    </row>
    <row r="115" spans="3:4" ht="15">
      <c r="C115" s="23"/>
      <c r="D115" s="23"/>
    </row>
    <row r="116" spans="3:4" ht="15">
      <c r="C116" s="23"/>
      <c r="D116" s="23"/>
    </row>
    <row r="117" spans="3:4" ht="15">
      <c r="C117" s="23"/>
      <c r="D117" s="23"/>
    </row>
    <row r="118" spans="3:4" ht="15">
      <c r="C118" s="23"/>
      <c r="D118" s="23"/>
    </row>
    <row r="119" spans="3:4" ht="15">
      <c r="C119" s="23"/>
      <c r="D119" s="23"/>
    </row>
    <row r="120" spans="3:4" ht="15">
      <c r="C120" s="23"/>
      <c r="D120" s="23"/>
    </row>
    <row r="121" spans="3:4" ht="15">
      <c r="C121" s="23"/>
      <c r="D121" s="23"/>
    </row>
    <row r="122" spans="3:4" ht="15">
      <c r="C122" s="23"/>
      <c r="D122" s="23"/>
    </row>
    <row r="123" spans="3:4" ht="15">
      <c r="C123" s="23"/>
      <c r="D123" s="23"/>
    </row>
    <row r="124" spans="3:4" ht="15">
      <c r="C124" s="23"/>
      <c r="D124" s="23"/>
    </row>
    <row r="125" spans="3:4" ht="15">
      <c r="C125" s="23"/>
      <c r="D125" s="23"/>
    </row>
    <row r="126" spans="3:4" ht="15">
      <c r="C126" s="23"/>
      <c r="D126" s="23"/>
    </row>
    <row r="127" spans="3:4" ht="15">
      <c r="C127" s="23"/>
      <c r="D127" s="23"/>
    </row>
    <row r="128" spans="3:4" ht="15">
      <c r="C128" s="23"/>
      <c r="D128" s="23"/>
    </row>
    <row r="129" spans="3:4" ht="15">
      <c r="C129" s="23"/>
      <c r="D129" s="23"/>
    </row>
    <row r="130" spans="3:4" ht="15">
      <c r="C130" s="23"/>
      <c r="D130" s="23"/>
    </row>
    <row r="131" spans="3:4" ht="15">
      <c r="C131" s="23"/>
      <c r="D131" s="23"/>
    </row>
    <row r="132" spans="3:4" ht="15">
      <c r="C132" s="23"/>
      <c r="D132" s="23"/>
    </row>
    <row r="133" spans="3:4" ht="15">
      <c r="C133" s="23"/>
      <c r="D133" s="23"/>
    </row>
    <row r="134" spans="3:4" ht="15">
      <c r="C134" s="23"/>
      <c r="D134" s="23"/>
    </row>
    <row r="135" spans="3:4" ht="15">
      <c r="C135" s="23"/>
      <c r="D135" s="23"/>
    </row>
  </sheetData>
  <mergeCells count="10">
    <mergeCell ref="A1:M1"/>
    <mergeCell ref="F9:L9"/>
    <mergeCell ref="B30:C30"/>
    <mergeCell ref="A2:D2"/>
    <mergeCell ref="A4:F4"/>
    <mergeCell ref="A28:M28"/>
    <mergeCell ref="A8:M8"/>
    <mergeCell ref="A5:M5"/>
    <mergeCell ref="A29:M29"/>
    <mergeCell ref="A6:F6"/>
  </mergeCells>
  <printOptions/>
  <pageMargins left="0.68" right="0.31" top="0.6" bottom="0.21" header="0.25" footer="0.2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A1" sqref="A1:D1"/>
    </sheetView>
  </sheetViews>
  <sheetFormatPr defaultColWidth="9.140625" defaultRowHeight="12.75"/>
  <cols>
    <col min="1" max="1" width="2.140625" style="54" customWidth="1"/>
    <col min="2" max="2" width="60.00390625" style="54" customWidth="1"/>
    <col min="3" max="3" width="14.7109375" style="54" customWidth="1"/>
    <col min="4" max="4" width="14.7109375" style="57" customWidth="1"/>
    <col min="5" max="16384" width="9.140625" style="54" customWidth="1"/>
  </cols>
  <sheetData>
    <row r="1" spans="1:4" ht="16.5" customHeight="1">
      <c r="A1" s="95" t="s">
        <v>86</v>
      </c>
      <c r="B1" s="95"/>
      <c r="C1" s="95"/>
      <c r="D1" s="95"/>
    </row>
    <row r="2" spans="1:4" ht="10.5" customHeight="1">
      <c r="A2" s="96" t="s">
        <v>0</v>
      </c>
      <c r="B2" s="96"/>
      <c r="C2" s="96"/>
      <c r="D2" s="96"/>
    </row>
    <row r="3" spans="1:4" ht="12.75">
      <c r="A3" s="71"/>
      <c r="B3" s="71"/>
      <c r="C3" s="71"/>
      <c r="D3" s="71"/>
    </row>
    <row r="4" spans="1:4" ht="12.75">
      <c r="A4" s="98" t="s">
        <v>85</v>
      </c>
      <c r="B4" s="98"/>
      <c r="C4" s="98"/>
      <c r="D4" s="98"/>
    </row>
    <row r="5" spans="1:13" ht="12.75">
      <c r="A5" s="97" t="s">
        <v>106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</row>
    <row r="6" spans="1:4" ht="12.75">
      <c r="A6" s="97" t="s">
        <v>69</v>
      </c>
      <c r="B6" s="97"/>
      <c r="C6" s="97"/>
      <c r="D6" s="97"/>
    </row>
    <row r="7" spans="1:4" ht="12.75">
      <c r="A7" s="72"/>
      <c r="B7" s="72"/>
      <c r="C7" s="72"/>
      <c r="D7" s="72"/>
    </row>
    <row r="8" spans="1:4" ht="12.75">
      <c r="A8" s="100" t="s">
        <v>98</v>
      </c>
      <c r="B8" s="100"/>
      <c r="C8" s="100"/>
      <c r="D8" s="100"/>
    </row>
    <row r="9" spans="3:4" s="59" customFormat="1" ht="12.75">
      <c r="C9" s="68" t="s">
        <v>91</v>
      </c>
      <c r="D9" s="69"/>
    </row>
    <row r="10" spans="3:4" s="60" customFormat="1" ht="11.25">
      <c r="C10" s="68" t="s">
        <v>77</v>
      </c>
      <c r="D10" s="68"/>
    </row>
    <row r="11" spans="3:4" s="59" customFormat="1" ht="12.75">
      <c r="C11" s="62" t="str">
        <f>balancesheet!C12</f>
        <v>30/06/2003</v>
      </c>
      <c r="D11" s="62"/>
    </row>
    <row r="12" spans="3:4" s="59" customFormat="1" ht="12.75">
      <c r="C12" s="58" t="s">
        <v>79</v>
      </c>
      <c r="D12" s="74"/>
    </row>
    <row r="13" spans="1:4" s="64" customFormat="1" ht="15">
      <c r="A13" s="67"/>
      <c r="B13" s="1" t="s">
        <v>20</v>
      </c>
      <c r="C13" s="12"/>
      <c r="D13" s="12"/>
    </row>
    <row r="14" spans="2:4" s="64" customFormat="1" ht="9" customHeight="1">
      <c r="B14" s="1"/>
      <c r="C14" s="24"/>
      <c r="D14" s="24"/>
    </row>
    <row r="15" spans="1:4" s="65" customFormat="1" ht="15">
      <c r="A15" s="64"/>
      <c r="B15" s="31" t="s">
        <v>119</v>
      </c>
      <c r="C15" s="26">
        <f>'income statement'!E35</f>
        <v>1196</v>
      </c>
      <c r="D15" s="26"/>
    </row>
    <row r="16" spans="1:4" s="65" customFormat="1" ht="9" customHeight="1">
      <c r="A16" s="64"/>
      <c r="B16" s="23"/>
      <c r="C16" s="38"/>
      <c r="D16" s="38"/>
    </row>
    <row r="17" spans="1:4" s="65" customFormat="1" ht="15">
      <c r="A17" s="64"/>
      <c r="B17" s="31" t="s">
        <v>12</v>
      </c>
      <c r="C17" s="38"/>
      <c r="D17" s="38"/>
    </row>
    <row r="18" spans="1:4" s="65" customFormat="1" ht="15">
      <c r="A18" s="64"/>
      <c r="B18" s="23" t="s">
        <v>13</v>
      </c>
      <c r="C18" s="26">
        <v>3025</v>
      </c>
      <c r="D18" s="26"/>
    </row>
    <row r="19" spans="1:4" s="65" customFormat="1" ht="15">
      <c r="A19" s="64"/>
      <c r="B19" s="8" t="s">
        <v>110</v>
      </c>
      <c r="C19" s="39">
        <v>33</v>
      </c>
      <c r="D19" s="32"/>
    </row>
    <row r="20" spans="1:4" s="65" customFormat="1" ht="15">
      <c r="A20" s="64"/>
      <c r="B20" s="8" t="s">
        <v>111</v>
      </c>
      <c r="C20" s="39">
        <v>-20</v>
      </c>
      <c r="D20" s="39"/>
    </row>
    <row r="21" spans="1:4" s="65" customFormat="1" ht="15">
      <c r="A21" s="64"/>
      <c r="B21" s="23" t="s">
        <v>14</v>
      </c>
      <c r="C21" s="40">
        <v>306</v>
      </c>
      <c r="D21" s="40"/>
    </row>
    <row r="22" spans="1:4" s="65" customFormat="1" ht="15">
      <c r="A22" s="64"/>
      <c r="B22" s="8" t="s">
        <v>36</v>
      </c>
      <c r="C22" s="39">
        <v>5</v>
      </c>
      <c r="D22" s="39"/>
    </row>
    <row r="23" spans="1:4" s="65" customFormat="1" ht="15">
      <c r="A23" s="64"/>
      <c r="B23" s="23" t="s">
        <v>109</v>
      </c>
      <c r="C23" s="77">
        <v>-17</v>
      </c>
      <c r="D23" s="87"/>
    </row>
    <row r="24" spans="1:4" s="65" customFormat="1" ht="15">
      <c r="A24" s="64"/>
      <c r="B24" s="31" t="s">
        <v>120</v>
      </c>
      <c r="C24" s="36">
        <f>SUM(C15:C23)</f>
        <v>4528</v>
      </c>
      <c r="D24" s="88"/>
    </row>
    <row r="25" spans="1:4" s="65" customFormat="1" ht="9" customHeight="1">
      <c r="A25" s="64"/>
      <c r="B25" s="23"/>
      <c r="C25" s="38"/>
      <c r="D25" s="89"/>
    </row>
    <row r="26" spans="1:4" s="65" customFormat="1" ht="15">
      <c r="A26" s="64"/>
      <c r="B26" s="31" t="s">
        <v>45</v>
      </c>
      <c r="C26" s="36">
        <v>2234</v>
      </c>
      <c r="D26" s="88"/>
    </row>
    <row r="27" spans="1:4" s="65" customFormat="1" ht="15">
      <c r="A27" s="64"/>
      <c r="B27" s="31" t="s">
        <v>61</v>
      </c>
      <c r="C27" s="36">
        <v>-7004</v>
      </c>
      <c r="D27" s="88"/>
    </row>
    <row r="28" spans="1:4" s="65" customFormat="1" ht="15">
      <c r="A28" s="64"/>
      <c r="B28" s="31" t="s">
        <v>62</v>
      </c>
      <c r="C28" s="78">
        <v>3830</v>
      </c>
      <c r="D28" s="88"/>
    </row>
    <row r="29" spans="1:4" s="65" customFormat="1" ht="15">
      <c r="A29" s="64"/>
      <c r="B29" s="31" t="s">
        <v>121</v>
      </c>
      <c r="C29" s="38">
        <f>SUM(C24:C28)</f>
        <v>3588</v>
      </c>
      <c r="D29" s="88"/>
    </row>
    <row r="30" spans="1:4" s="65" customFormat="1" ht="9" customHeight="1">
      <c r="A30" s="64"/>
      <c r="B30" s="31"/>
      <c r="C30" s="36"/>
      <c r="D30" s="88"/>
    </row>
    <row r="31" spans="1:4" s="65" customFormat="1" ht="15">
      <c r="A31" s="64"/>
      <c r="B31" s="23" t="s">
        <v>15</v>
      </c>
      <c r="C31" s="36">
        <f>-C21</f>
        <v>-306</v>
      </c>
      <c r="D31" s="88"/>
    </row>
    <row r="32" spans="1:4" s="65" customFormat="1" ht="15">
      <c r="A32" s="64"/>
      <c r="B32" s="31" t="s">
        <v>60</v>
      </c>
      <c r="C32" s="79">
        <v>-47</v>
      </c>
      <c r="D32" s="90"/>
    </row>
    <row r="33" spans="1:4" s="65" customFormat="1" ht="15">
      <c r="A33" s="64"/>
      <c r="B33" s="31" t="s">
        <v>122</v>
      </c>
      <c r="C33" s="80">
        <f>SUM(C29:C32)</f>
        <v>3235</v>
      </c>
      <c r="D33" s="88"/>
    </row>
    <row r="34" spans="1:4" s="65" customFormat="1" ht="9" customHeight="1">
      <c r="A34" s="64"/>
      <c r="B34" s="23"/>
      <c r="C34" s="7"/>
      <c r="D34" s="7"/>
    </row>
    <row r="35" spans="1:4" s="65" customFormat="1" ht="15">
      <c r="A35" s="64"/>
      <c r="B35" s="23" t="s">
        <v>21</v>
      </c>
      <c r="C35" s="7"/>
      <c r="D35" s="7"/>
    </row>
    <row r="36" spans="1:4" s="65" customFormat="1" ht="9" customHeight="1">
      <c r="A36" s="64"/>
      <c r="B36" s="8"/>
      <c r="C36" s="40"/>
      <c r="D36" s="41"/>
    </row>
    <row r="37" spans="1:4" s="65" customFormat="1" ht="15">
      <c r="A37" s="64"/>
      <c r="B37" s="8" t="s">
        <v>37</v>
      </c>
      <c r="C37" s="40">
        <v>-6618</v>
      </c>
      <c r="D37" s="41"/>
    </row>
    <row r="38" spans="1:4" s="65" customFormat="1" ht="15">
      <c r="A38" s="64"/>
      <c r="B38" s="31" t="s">
        <v>123</v>
      </c>
      <c r="C38" s="81">
        <f>SUM(C37:C37)</f>
        <v>-6618</v>
      </c>
      <c r="D38" s="41"/>
    </row>
    <row r="39" spans="1:4" s="65" customFormat="1" ht="8.25" customHeight="1">
      <c r="A39" s="64"/>
      <c r="B39" s="2"/>
      <c r="C39" s="9"/>
      <c r="D39" s="91"/>
    </row>
    <row r="40" spans="1:4" s="65" customFormat="1" ht="15">
      <c r="A40" s="64"/>
      <c r="B40" s="8" t="s">
        <v>22</v>
      </c>
      <c r="C40" s="41"/>
      <c r="D40" s="41"/>
    </row>
    <row r="41" spans="1:4" s="65" customFormat="1" ht="9" customHeight="1">
      <c r="A41" s="64"/>
      <c r="B41" s="23"/>
      <c r="C41" s="41"/>
      <c r="D41" s="41"/>
    </row>
    <row r="42" spans="1:4" s="65" customFormat="1" ht="15">
      <c r="A42" s="64"/>
      <c r="B42" s="23" t="s">
        <v>17</v>
      </c>
      <c r="C42" s="43">
        <v>-70</v>
      </c>
      <c r="D42" s="43"/>
    </row>
    <row r="43" spans="1:4" s="65" customFormat="1" ht="15">
      <c r="A43" s="64"/>
      <c r="B43" s="94" t="s">
        <v>112</v>
      </c>
      <c r="C43" s="43">
        <v>2520</v>
      </c>
      <c r="D43" s="43"/>
    </row>
    <row r="44" spans="1:4" s="65" customFormat="1" ht="15">
      <c r="A44" s="64"/>
      <c r="B44" s="23" t="s">
        <v>16</v>
      </c>
      <c r="C44" s="40">
        <v>-30</v>
      </c>
      <c r="D44" s="41"/>
    </row>
    <row r="45" spans="1:4" s="65" customFormat="1" ht="15">
      <c r="A45" s="64"/>
      <c r="B45" s="23" t="s">
        <v>38</v>
      </c>
      <c r="C45" s="43">
        <f>-C22</f>
        <v>-5</v>
      </c>
      <c r="D45" s="43"/>
    </row>
    <row r="46" spans="1:4" s="65" customFormat="1" ht="15">
      <c r="A46" s="64"/>
      <c r="B46" s="31" t="s">
        <v>124</v>
      </c>
      <c r="C46" s="82">
        <f>SUM(C42:C45)</f>
        <v>2415</v>
      </c>
      <c r="D46" s="27" t="s">
        <v>44</v>
      </c>
    </row>
    <row r="47" spans="1:4" s="65" customFormat="1" ht="9" customHeight="1">
      <c r="A47" s="64"/>
      <c r="B47" s="23"/>
      <c r="C47" s="41"/>
      <c r="D47" s="41"/>
    </row>
    <row r="48" spans="1:4" s="65" customFormat="1" ht="15">
      <c r="A48" s="64"/>
      <c r="B48" s="31" t="s">
        <v>94</v>
      </c>
      <c r="C48" s="43">
        <f>C33+C38+C46</f>
        <v>-968</v>
      </c>
      <c r="D48" s="43"/>
    </row>
    <row r="49" spans="1:4" s="65" customFormat="1" ht="15">
      <c r="A49" s="64"/>
      <c r="B49" s="23" t="s">
        <v>92</v>
      </c>
      <c r="C49" s="43">
        <v>-3212</v>
      </c>
      <c r="D49" s="43"/>
    </row>
    <row r="50" spans="1:4" s="65" customFormat="1" ht="15.75" thickBot="1">
      <c r="A50" s="64"/>
      <c r="B50" s="23" t="s">
        <v>93</v>
      </c>
      <c r="C50" s="84">
        <f>SUM(C48:C49)</f>
        <v>-4180</v>
      </c>
      <c r="D50" s="43"/>
    </row>
    <row r="51" spans="1:4" s="65" customFormat="1" ht="8.25" customHeight="1" thickTop="1">
      <c r="A51" s="64"/>
      <c r="B51" s="23"/>
      <c r="C51" s="7"/>
      <c r="D51" s="7"/>
    </row>
    <row r="52" spans="1:4" s="65" customFormat="1" ht="15">
      <c r="A52" s="64"/>
      <c r="B52" s="23" t="s">
        <v>11</v>
      </c>
      <c r="C52" s="41"/>
      <c r="D52" s="41"/>
    </row>
    <row r="53" spans="1:4" s="65" customFormat="1" ht="15">
      <c r="A53" s="64"/>
      <c r="B53" s="23" t="s">
        <v>23</v>
      </c>
      <c r="C53" s="43">
        <f>balancesheet!C21</f>
        <v>584</v>
      </c>
      <c r="D53" s="43"/>
    </row>
    <row r="54" spans="1:4" s="65" customFormat="1" ht="15">
      <c r="A54" s="64"/>
      <c r="B54" s="23" t="s">
        <v>24</v>
      </c>
      <c r="C54" s="83">
        <f>C55-C53</f>
        <v>-4764</v>
      </c>
      <c r="D54" s="42"/>
    </row>
    <row r="55" spans="1:4" s="65" customFormat="1" ht="15.75" thickBot="1">
      <c r="A55" s="64"/>
      <c r="B55" s="31"/>
      <c r="C55" s="84">
        <f>C50</f>
        <v>-4180</v>
      </c>
      <c r="D55" s="43"/>
    </row>
    <row r="56" spans="1:4" s="65" customFormat="1" ht="15.75" thickTop="1">
      <c r="A56" s="64"/>
      <c r="B56" s="8"/>
      <c r="C56" s="41"/>
      <c r="D56" s="41"/>
    </row>
    <row r="57" spans="1:4" ht="12.75">
      <c r="A57" s="99" t="s">
        <v>95</v>
      </c>
      <c r="B57" s="99"/>
      <c r="C57" s="99"/>
      <c r="D57" s="99"/>
    </row>
    <row r="58" spans="1:4" ht="12.75">
      <c r="A58" s="101" t="s">
        <v>103</v>
      </c>
      <c r="B58" s="101"/>
      <c r="C58" s="101"/>
      <c r="D58" s="101"/>
    </row>
  </sheetData>
  <mergeCells count="8">
    <mergeCell ref="A57:D57"/>
    <mergeCell ref="A8:D8"/>
    <mergeCell ref="A58:D58"/>
    <mergeCell ref="A1:D1"/>
    <mergeCell ref="A2:D2"/>
    <mergeCell ref="A6:D6"/>
    <mergeCell ref="A4:D4"/>
    <mergeCell ref="A5:M5"/>
  </mergeCells>
  <printOptions/>
  <pageMargins left="1.34" right="0.31" top="0.6" bottom="0.21" header="0.25" footer="0.21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 SECURITIES SDN BHD</dc:creator>
  <cp:keywords/>
  <dc:description/>
  <cp:lastModifiedBy>Sheik Yee</cp:lastModifiedBy>
  <cp:lastPrinted>2003-08-25T20:13:51Z</cp:lastPrinted>
  <dcterms:created xsi:type="dcterms:W3CDTF">1999-11-01T01:22:29Z</dcterms:created>
  <dcterms:modified xsi:type="dcterms:W3CDTF">2003-08-26T20:31:23Z</dcterms:modified>
  <cp:category/>
  <cp:version/>
  <cp:contentType/>
  <cp:contentStatus/>
</cp:coreProperties>
</file>